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shark\TECHNOLOGY\T-ROL\T-ROL-SBU\T-ROL-SBU-CW\MSC-M Switching Centers\Adma Switch\Projects\2025 CAT500KVA Replacement\06 Generators Supply RFQ\"/>
    </mc:Choice>
  </mc:AlternateContent>
  <xr:revisionPtr revIDLastSave="0" documentId="13_ncr:1_{6E56B629-1245-4054-87B3-14DB389D6286}" xr6:coauthVersionLast="47" xr6:coauthVersionMax="47" xr10:uidLastSave="{00000000-0000-0000-0000-000000000000}"/>
  <bookViews>
    <workbookView xWindow="-110" yWindow="-110" windowWidth="19420" windowHeight="10300" activeTab="1" xr2:uid="{00000000-000D-0000-FFFF-FFFF00000000}"/>
  </bookViews>
  <sheets>
    <sheet name="Grade of Compliance Range" sheetId="2" r:id="rId1"/>
    <sheet name="Technical Scoring" sheetId="5" r:id="rId2"/>
    <sheet name="Commercial Scoring" sheetId="4" r:id="rId3"/>
  </sheets>
  <definedNames>
    <definedName name="_xlnm.Print_Area" localSheetId="2">'Commercial Scoring'!$A$1:$Q$33</definedName>
    <definedName name="_xlnm.Print_Area" localSheetId="0">'Grade of Compliance Range'!$A$1:$M$13</definedName>
    <definedName name="_xlnm.Print_Area" localSheetId="1">'Technical Scoring'!$A$1:$R$8</definedName>
    <definedName name="_xlnm.Print_Titles" localSheetId="2">'Commercial Scoring'!$8:$8</definedName>
    <definedName name="_xlnm.Print_Titles" localSheetId="1">'Technical Scoring'!$8:$8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9" i="5" l="1"/>
  <c r="Q129" i="5"/>
  <c r="N129" i="5"/>
  <c r="L10" i="4"/>
  <c r="L11" i="4"/>
  <c r="L12" i="4"/>
  <c r="L13" i="4"/>
  <c r="L14" i="4"/>
  <c r="L15" i="4"/>
  <c r="L16" i="4"/>
  <c r="L17" i="4"/>
  <c r="L18" i="4"/>
  <c r="L9" i="4"/>
  <c r="O129" i="5" l="1"/>
  <c r="P129" i="5"/>
  <c r="M129" i="5"/>
  <c r="R129" i="5"/>
  <c r="M20" i="4"/>
  <c r="N20" i="4"/>
  <c r="O20" i="4"/>
  <c r="P20" i="4"/>
  <c r="Q20" i="4"/>
  <c r="Q18" i="4" l="1"/>
  <c r="P18" i="4"/>
  <c r="O18" i="4"/>
  <c r="N18" i="4"/>
  <c r="M18" i="4"/>
  <c r="Q17" i="4"/>
  <c r="P17" i="4"/>
  <c r="O17" i="4"/>
  <c r="N17" i="4"/>
  <c r="M17" i="4"/>
  <c r="Q16" i="4"/>
  <c r="P16" i="4"/>
  <c r="O16" i="4"/>
  <c r="N16" i="4"/>
  <c r="M16" i="4"/>
  <c r="Q15" i="4"/>
  <c r="P15" i="4"/>
  <c r="O15" i="4"/>
  <c r="N15" i="4"/>
  <c r="M15" i="4"/>
  <c r="Q14" i="4"/>
  <c r="P14" i="4"/>
  <c r="O14" i="4"/>
  <c r="N14" i="4"/>
  <c r="M14" i="4"/>
  <c r="Q13" i="4"/>
  <c r="P13" i="4"/>
  <c r="O13" i="4"/>
  <c r="N13" i="4"/>
  <c r="M13" i="4"/>
  <c r="Q12" i="4"/>
  <c r="P12" i="4"/>
  <c r="O12" i="4"/>
  <c r="N12" i="4"/>
  <c r="M12" i="4"/>
  <c r="Q11" i="4"/>
  <c r="P11" i="4"/>
  <c r="O11" i="4"/>
  <c r="N11" i="4"/>
  <c r="M11" i="4"/>
  <c r="Q10" i="4"/>
  <c r="P10" i="4"/>
  <c r="O10" i="4"/>
  <c r="N10" i="4"/>
  <c r="M10" i="4"/>
  <c r="Q9" i="4"/>
  <c r="P9" i="4"/>
  <c r="O9" i="4"/>
  <c r="N9" i="4"/>
  <c r="M9" i="4"/>
  <c r="L2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Mira Fares</author>
    <author>MIC1</author>
  </authors>
  <commentList>
    <comment ref="E8" authorId="0" shapeId="0" xr:uid="{2B0FC30D-E1C9-4254-B20C-37D5B65E776B}">
      <text>
        <r>
          <rPr>
            <b/>
            <sz val="8"/>
            <color indexed="81"/>
            <rFont val="Tahoma"/>
            <family val="2"/>
          </rPr>
          <t>Entity (Department/ Unit) that identified the requirement and that will be responsible for its evaluation.</t>
        </r>
      </text>
    </comment>
    <comment ref="F8" authorId="1" shapeId="0" xr:uid="{A85AE04C-3FE9-4BD2-8835-88E510F05DC1}">
      <text>
        <r>
          <rPr>
            <b/>
            <sz val="8"/>
            <color indexed="81"/>
            <rFont val="Tahoma"/>
            <family val="2"/>
          </rPr>
          <t xml:space="preserve">Grade of Compliance:
K: disqualification
0: Not compliant
+5: Partially compliant
+10: Completely compliant
+15: Compliant with additional value, not initially included in the requirements
</t>
        </r>
      </text>
    </comment>
    <comment ref="G8" authorId="1" shapeId="0" xr:uid="{2843B527-10FC-43AE-B203-A9EA15C519DD}">
      <text>
        <r>
          <rPr>
            <b/>
            <sz val="8"/>
            <color indexed="81"/>
            <rFont val="Tahoma"/>
            <family val="2"/>
          </rPr>
          <t>Grade of Compliance:
K: disqualification
0: Not compliant
+5: Partially compliant
+10: Completely compliant
+15: Compliant with additional value, not initially included in the requirements</t>
        </r>
      </text>
    </comment>
    <comment ref="H8" authorId="1" shapeId="0" xr:uid="{021E6AB9-7126-404A-861C-C1F9A1A56F38}">
      <text>
        <r>
          <rPr>
            <b/>
            <sz val="8"/>
            <color indexed="81"/>
            <rFont val="Tahoma"/>
            <family val="2"/>
          </rPr>
          <t>Grade of Compliance:
K: disqualification
0: Not compliant
+5: Partially compliant
+10: Completely compliant
+15: Compliant with additional value, not initially included in the requirements</t>
        </r>
      </text>
    </comment>
    <comment ref="I8" authorId="1" shapeId="0" xr:uid="{E511B106-39EB-431A-BB7E-7D19D0103AB1}">
      <text>
        <r>
          <rPr>
            <b/>
            <sz val="8"/>
            <color indexed="81"/>
            <rFont val="Tahoma"/>
            <family val="2"/>
          </rPr>
          <t xml:space="preserve">Grade of Compliance:
K: disqualification
0: Not compliant
+5: Partially compliant
+10: Completely compliant
+15: Compliant with additional value, not initially included in the requirements
</t>
        </r>
      </text>
    </comment>
    <comment ref="J8" authorId="0" shapeId="0" xr:uid="{8660AF75-2802-4BA0-A211-ADFE169378FE}">
      <text>
        <r>
          <rPr>
            <b/>
            <sz val="8"/>
            <color indexed="81"/>
            <rFont val="Tahoma"/>
            <family val="2"/>
          </rPr>
          <t xml:space="preserve">Grade of Compliance:
K: disqualification
0: Not compliant
+5: Partially compliant
+10: Completely compliant
+15: Compliant with additional value, not initially included in the requirements
</t>
        </r>
      </text>
    </comment>
    <comment ref="K8" authorId="0" shapeId="0" xr:uid="{AD3FA873-A61B-4360-8624-A90C495B146D}">
      <text>
        <r>
          <rPr>
            <b/>
            <sz val="8"/>
            <color indexed="81"/>
            <rFont val="Tahoma"/>
            <family val="2"/>
          </rPr>
          <t>Grade of Compliance:
K: disqualification
0: Not compliant
+5: Partially compliant
+10: Completely compliant
+15: Compliant with additional value, not initially included in the requirements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Mira Fares</author>
    <author>MIC1</author>
  </authors>
  <commentList>
    <comment ref="D8" authorId="0" shapeId="0" xr:uid="{141C948D-B94D-4456-A15D-2812840C5003}">
      <text>
        <r>
          <rPr>
            <b/>
            <sz val="8"/>
            <color indexed="81"/>
            <rFont val="Tahoma"/>
            <family val="2"/>
          </rPr>
          <t>Entity (Department/ Unit) that identified the requirement and that will be responsible for its evaluation.</t>
        </r>
      </text>
    </comment>
    <comment ref="E8" authorId="1" shapeId="0" xr:uid="{4CF7BE2A-67D7-4AE0-81F9-168613D04B97}">
      <text>
        <r>
          <rPr>
            <b/>
            <sz val="8"/>
            <color indexed="81"/>
            <rFont val="Tahoma"/>
            <family val="2"/>
          </rPr>
          <t xml:space="preserve">Grade of Compliance:
K: disqualification
0: Not compliant
+5: Partially compliant
+10: Completely compliant
+15: Compliant with additional value, not initially included in the requirements
</t>
        </r>
      </text>
    </comment>
    <comment ref="F8" authorId="1" shapeId="0" xr:uid="{6F1C1461-F6F0-464E-92D4-EEA994DC45CC}">
      <text>
        <r>
          <rPr>
            <b/>
            <sz val="8"/>
            <color indexed="81"/>
            <rFont val="Tahoma"/>
            <family val="2"/>
          </rPr>
          <t>Grade of Compliance:
K: disqualification
0: Not compliant
+5: Partially compliant
+10: Completely compliant
+15: Compliant with additional value, not initially included in the requirements</t>
        </r>
      </text>
    </comment>
    <comment ref="G8" authorId="1" shapeId="0" xr:uid="{5F80E69F-A523-40B1-BCDB-69942B69C1E2}">
      <text>
        <r>
          <rPr>
            <b/>
            <sz val="8"/>
            <color indexed="81"/>
            <rFont val="Tahoma"/>
            <family val="2"/>
          </rPr>
          <t>Grade of Compliance:
K: disqualification
0: Not compliant
+5: Partially compliant
+10: Completely compliant
+15: Compliant with additional value, not initially included in the requirements</t>
        </r>
      </text>
    </comment>
    <comment ref="H8" authorId="1" shapeId="0" xr:uid="{D3A259AE-B6A4-45EF-B534-BAC3EA5DB386}">
      <text>
        <r>
          <rPr>
            <b/>
            <sz val="8"/>
            <color indexed="81"/>
            <rFont val="Tahoma"/>
            <family val="2"/>
          </rPr>
          <t xml:space="preserve">Grade of Compliance:
K: disqualification
0: Not compliant
+5: Partially compliant
+10: Completely compliant
+15: Compliant with additional value, not initially included in the requirements
</t>
        </r>
      </text>
    </comment>
    <comment ref="I8" authorId="0" shapeId="0" xr:uid="{07300421-09A1-4401-A534-86EF80FFCA9B}">
      <text>
        <r>
          <rPr>
            <b/>
            <sz val="8"/>
            <color indexed="81"/>
            <rFont val="Tahoma"/>
            <family val="2"/>
          </rPr>
          <t xml:space="preserve">Grade of Compliance:
K: disqualification
0: Not compliant
+5: Partially compliant
+10: Completely compliant
+15: Compliant with additional value, not initially included in the requirements
</t>
        </r>
      </text>
    </comment>
    <comment ref="J8" authorId="0" shapeId="0" xr:uid="{46FE62B1-A939-492E-A5CA-B0629C350812}">
      <text>
        <r>
          <rPr>
            <b/>
            <sz val="8"/>
            <color indexed="81"/>
            <rFont val="Tahoma"/>
            <family val="2"/>
          </rPr>
          <t>Grade of Compliance:
K: disqualification
0: Not compliant
+5: Partially compliant
+10: Completely compliant
+15: Compliant with additional value, not initially included in the requirements</t>
        </r>
      </text>
    </comment>
    <comment ref="E12" authorId="0" shapeId="0" xr:uid="{34515A5F-7834-4677-AC30-753C17920B33}">
      <text>
        <r>
          <rPr>
            <b/>
            <sz val="8"/>
            <color indexed="81"/>
            <rFont val="Tahoma"/>
            <family val="2"/>
          </rPr>
          <t>Evaluators Comments</t>
        </r>
      </text>
    </comment>
    <comment ref="F12" authorId="0" shapeId="0" xr:uid="{09439794-EB7C-4005-A221-F73829B5C072}">
      <text>
        <r>
          <rPr>
            <b/>
            <sz val="8"/>
            <color indexed="81"/>
            <rFont val="Tahoma"/>
            <family val="2"/>
          </rPr>
          <t>Evaluators Comments</t>
        </r>
      </text>
    </comment>
    <comment ref="G12" authorId="0" shapeId="0" xr:uid="{6821E45F-75FF-4C03-85B4-02BF21ADD54F}">
      <text>
        <r>
          <rPr>
            <b/>
            <sz val="8"/>
            <color indexed="81"/>
            <rFont val="Tahoma"/>
            <family val="2"/>
          </rPr>
          <t>Evaluators Comments</t>
        </r>
      </text>
    </comment>
    <comment ref="H12" authorId="0" shapeId="0" xr:uid="{3B5DE7C8-ED97-4989-8CD2-6C69EBDC16DF}">
      <text>
        <r>
          <rPr>
            <b/>
            <sz val="8"/>
            <color indexed="81"/>
            <rFont val="Tahoma"/>
            <family val="2"/>
          </rPr>
          <t>Evaluators Comments</t>
        </r>
      </text>
    </comment>
    <comment ref="I12" authorId="0" shapeId="0" xr:uid="{66178064-49C6-4BFD-893D-05158FFAFCFB}">
      <text>
        <r>
          <rPr>
            <b/>
            <sz val="8"/>
            <color indexed="81"/>
            <rFont val="Tahoma"/>
            <family val="2"/>
          </rPr>
          <t>Evaluators Comments</t>
        </r>
      </text>
    </comment>
    <comment ref="J12" authorId="0" shapeId="0" xr:uid="{51738A8F-BE18-4A3D-98B6-6AEB66BC6169}">
      <text>
        <r>
          <rPr>
            <b/>
            <sz val="8"/>
            <color indexed="81"/>
            <rFont val="Tahoma"/>
            <family val="2"/>
          </rPr>
          <t>Evaluators Comments</t>
        </r>
      </text>
    </comment>
    <comment ref="E13" authorId="0" shapeId="0" xr:uid="{38E6F12B-9905-4DEB-A467-17D079B7BB62}">
      <text>
        <r>
          <rPr>
            <b/>
            <sz val="8"/>
            <color indexed="81"/>
            <rFont val="Tahoma"/>
            <family val="2"/>
          </rPr>
          <t>Evaluators Comments</t>
        </r>
      </text>
    </comment>
    <comment ref="F13" authorId="0" shapeId="0" xr:uid="{B1804612-5FB7-433B-ADFC-905B9FA3A698}">
      <text>
        <r>
          <rPr>
            <b/>
            <sz val="8"/>
            <color indexed="81"/>
            <rFont val="Tahoma"/>
            <family val="2"/>
          </rPr>
          <t>Evaluators Comments</t>
        </r>
      </text>
    </comment>
    <comment ref="G13" authorId="0" shapeId="0" xr:uid="{655BA78C-A5AB-4853-A6B3-C6A32AF43069}">
      <text>
        <r>
          <rPr>
            <b/>
            <sz val="8"/>
            <color indexed="81"/>
            <rFont val="Tahoma"/>
            <family val="2"/>
          </rPr>
          <t>Evaluators Comments</t>
        </r>
      </text>
    </comment>
    <comment ref="H13" authorId="0" shapeId="0" xr:uid="{2FDCEEB3-5332-4FD5-92AE-DCCA6A77467E}">
      <text>
        <r>
          <rPr>
            <b/>
            <sz val="8"/>
            <color indexed="81"/>
            <rFont val="Tahoma"/>
            <family val="2"/>
          </rPr>
          <t>Evaluators Comments</t>
        </r>
      </text>
    </comment>
    <comment ref="I13" authorId="0" shapeId="0" xr:uid="{D6CA8A95-F99A-4105-ABCE-7C97A23CE4D6}">
      <text>
        <r>
          <rPr>
            <b/>
            <sz val="8"/>
            <color indexed="81"/>
            <rFont val="Tahoma"/>
            <family val="2"/>
          </rPr>
          <t>Evaluators Comments</t>
        </r>
      </text>
    </comment>
    <comment ref="J13" authorId="0" shapeId="0" xr:uid="{98882151-6C3A-4775-B635-DDF0E615F31E}">
      <text>
        <r>
          <rPr>
            <b/>
            <sz val="8"/>
            <color indexed="81"/>
            <rFont val="Tahoma"/>
            <family val="2"/>
          </rPr>
          <t>Evaluators Comments</t>
        </r>
      </text>
    </comment>
    <comment ref="E14" authorId="0" shapeId="0" xr:uid="{F32BED48-4BAE-4145-A3F9-4C4271F65421}">
      <text>
        <r>
          <rPr>
            <b/>
            <sz val="8"/>
            <color indexed="81"/>
            <rFont val="Tahoma"/>
            <family val="2"/>
          </rPr>
          <t>Evaluators Comments</t>
        </r>
      </text>
    </comment>
    <comment ref="F14" authorId="0" shapeId="0" xr:uid="{A7AF1698-1A88-469F-A3A3-8C1E329C7A5A}">
      <text>
        <r>
          <rPr>
            <b/>
            <sz val="8"/>
            <color indexed="81"/>
            <rFont val="Tahoma"/>
            <family val="2"/>
          </rPr>
          <t>Evaluators Comments</t>
        </r>
      </text>
    </comment>
    <comment ref="G14" authorId="0" shapeId="0" xr:uid="{86911A04-E184-4BE0-B94F-FC51FA03AD0B}">
      <text>
        <r>
          <rPr>
            <b/>
            <sz val="8"/>
            <color indexed="81"/>
            <rFont val="Tahoma"/>
            <family val="2"/>
          </rPr>
          <t>Evaluators Comments</t>
        </r>
      </text>
    </comment>
    <comment ref="H14" authorId="0" shapeId="0" xr:uid="{7B373390-3D3E-44A3-83D9-8F3BF1DF9B48}">
      <text>
        <r>
          <rPr>
            <b/>
            <sz val="8"/>
            <color indexed="81"/>
            <rFont val="Tahoma"/>
            <family val="2"/>
          </rPr>
          <t>Evaluators Comments</t>
        </r>
      </text>
    </comment>
    <comment ref="I14" authorId="0" shapeId="0" xr:uid="{9CFE615E-238E-4B17-8D47-81B9301DE087}">
      <text>
        <r>
          <rPr>
            <b/>
            <sz val="8"/>
            <color indexed="81"/>
            <rFont val="Tahoma"/>
            <family val="2"/>
          </rPr>
          <t>Evaluators Comments</t>
        </r>
      </text>
    </comment>
    <comment ref="J14" authorId="0" shapeId="0" xr:uid="{62A1D7B4-EAAF-4B7A-9B9F-EA6C09F9A854}">
      <text>
        <r>
          <rPr>
            <b/>
            <sz val="8"/>
            <color indexed="81"/>
            <rFont val="Tahoma"/>
            <family val="2"/>
          </rPr>
          <t>Evaluators Comments</t>
        </r>
      </text>
    </comment>
    <comment ref="E16" authorId="0" shapeId="0" xr:uid="{BE43AA0E-94AA-4990-A6AB-57D75B87A34E}">
      <text>
        <r>
          <rPr>
            <b/>
            <sz val="8"/>
            <color indexed="81"/>
            <rFont val="Tahoma"/>
            <family val="2"/>
          </rPr>
          <t>Evaluators Comments</t>
        </r>
      </text>
    </comment>
    <comment ref="F16" authorId="0" shapeId="0" xr:uid="{F8D24654-27E7-4102-A459-623E697161F0}">
      <text>
        <r>
          <rPr>
            <b/>
            <sz val="8"/>
            <color indexed="81"/>
            <rFont val="Tahoma"/>
            <family val="2"/>
          </rPr>
          <t>Evaluators Comments</t>
        </r>
      </text>
    </comment>
    <comment ref="G16" authorId="0" shapeId="0" xr:uid="{3CE71AC0-24CD-4076-B543-398D9A25ACDC}">
      <text>
        <r>
          <rPr>
            <b/>
            <sz val="8"/>
            <color indexed="81"/>
            <rFont val="Tahoma"/>
            <family val="2"/>
          </rPr>
          <t>Evaluators Comments</t>
        </r>
      </text>
    </comment>
    <comment ref="H16" authorId="0" shapeId="0" xr:uid="{4FB294AE-B9A5-491D-A12F-514350E10261}">
      <text>
        <r>
          <rPr>
            <b/>
            <sz val="8"/>
            <color indexed="81"/>
            <rFont val="Tahoma"/>
            <family val="2"/>
          </rPr>
          <t>Evaluators Comments</t>
        </r>
      </text>
    </comment>
    <comment ref="I16" authorId="0" shapeId="0" xr:uid="{11A2B793-403A-4827-BA63-4B39FAF5A1F2}">
      <text>
        <r>
          <rPr>
            <b/>
            <sz val="8"/>
            <color indexed="81"/>
            <rFont val="Tahoma"/>
            <family val="2"/>
          </rPr>
          <t>Evaluators Comments</t>
        </r>
      </text>
    </comment>
    <comment ref="J16" authorId="0" shapeId="0" xr:uid="{6C96C0F1-3F75-4DE4-8C42-7A6E18426311}">
      <text>
        <r>
          <rPr>
            <b/>
            <sz val="8"/>
            <color indexed="81"/>
            <rFont val="Tahoma"/>
            <family val="2"/>
          </rPr>
          <t>Evaluators Comments</t>
        </r>
      </text>
    </comment>
    <comment ref="E17" authorId="0" shapeId="0" xr:uid="{833B5E19-1E64-4458-A8CC-0BF1292258C9}">
      <text>
        <r>
          <rPr>
            <b/>
            <sz val="8"/>
            <color indexed="81"/>
            <rFont val="Tahoma"/>
            <family val="2"/>
          </rPr>
          <t>Evaluators Comments</t>
        </r>
      </text>
    </comment>
    <comment ref="F17" authorId="0" shapeId="0" xr:uid="{E66918A4-8ED7-48A5-8DDC-1C8CD5DF10F6}">
      <text>
        <r>
          <rPr>
            <b/>
            <sz val="8"/>
            <color indexed="81"/>
            <rFont val="Tahoma"/>
            <family val="2"/>
          </rPr>
          <t>Evaluators Comments</t>
        </r>
      </text>
    </comment>
    <comment ref="G17" authorId="0" shapeId="0" xr:uid="{B1D5FF00-30BB-4A1B-9E0C-C913266E5F31}">
      <text>
        <r>
          <rPr>
            <b/>
            <sz val="8"/>
            <color indexed="81"/>
            <rFont val="Tahoma"/>
            <family val="2"/>
          </rPr>
          <t>Evaluators Comments</t>
        </r>
      </text>
    </comment>
    <comment ref="H17" authorId="0" shapeId="0" xr:uid="{4A45CC13-AF86-4CB9-94D1-6C5827A3BBFE}">
      <text>
        <r>
          <rPr>
            <b/>
            <sz val="8"/>
            <color indexed="81"/>
            <rFont val="Tahoma"/>
            <family val="2"/>
          </rPr>
          <t>Evaluators Comments</t>
        </r>
      </text>
    </comment>
    <comment ref="I17" authorId="0" shapeId="0" xr:uid="{A40DA4D3-791E-4AB5-8DD4-BEADAF8273BD}">
      <text>
        <r>
          <rPr>
            <b/>
            <sz val="8"/>
            <color indexed="81"/>
            <rFont val="Tahoma"/>
            <family val="2"/>
          </rPr>
          <t>Evaluators Comments</t>
        </r>
      </text>
    </comment>
    <comment ref="J17" authorId="0" shapeId="0" xr:uid="{630DFC0F-0E4B-4018-9CE6-B234092170FF}">
      <text>
        <r>
          <rPr>
            <b/>
            <sz val="8"/>
            <color indexed="81"/>
            <rFont val="Tahoma"/>
            <family val="2"/>
          </rPr>
          <t>Evaluators Comments</t>
        </r>
      </text>
    </comment>
    <comment ref="E18" authorId="0" shapeId="0" xr:uid="{340ED7C6-5C66-4149-8662-66A3A8F1C9BE}">
      <text>
        <r>
          <rPr>
            <b/>
            <sz val="8"/>
            <color indexed="81"/>
            <rFont val="Tahoma"/>
            <family val="2"/>
          </rPr>
          <t>Evaluators Comments</t>
        </r>
      </text>
    </comment>
    <comment ref="F18" authorId="0" shapeId="0" xr:uid="{2E37BF92-F5ED-473D-A51D-95798BCD7FCC}">
      <text>
        <r>
          <rPr>
            <b/>
            <sz val="8"/>
            <color indexed="81"/>
            <rFont val="Tahoma"/>
            <family val="2"/>
          </rPr>
          <t>Evaluators Comments</t>
        </r>
      </text>
    </comment>
    <comment ref="G18" authorId="0" shapeId="0" xr:uid="{891FEB15-6005-496B-BC44-E8D357F6EBA3}">
      <text>
        <r>
          <rPr>
            <b/>
            <sz val="8"/>
            <color indexed="81"/>
            <rFont val="Tahoma"/>
            <family val="2"/>
          </rPr>
          <t>Evaluators Comments</t>
        </r>
      </text>
    </comment>
    <comment ref="H18" authorId="0" shapeId="0" xr:uid="{532233CC-140B-4C90-BF25-2A022C22AE93}">
      <text>
        <r>
          <rPr>
            <b/>
            <sz val="8"/>
            <color indexed="81"/>
            <rFont val="Tahoma"/>
            <family val="2"/>
          </rPr>
          <t>Evaluators Comments</t>
        </r>
      </text>
    </comment>
    <comment ref="I18" authorId="0" shapeId="0" xr:uid="{963E4ABC-DF0E-4570-9959-9C378D06172B}">
      <text>
        <r>
          <rPr>
            <b/>
            <sz val="8"/>
            <color indexed="81"/>
            <rFont val="Tahoma"/>
            <family val="2"/>
          </rPr>
          <t>Evaluators Comments</t>
        </r>
      </text>
    </comment>
    <comment ref="J18" authorId="0" shapeId="0" xr:uid="{5AA1323D-BE73-4A32-A3F2-7D95CFBFBE34}">
      <text>
        <r>
          <rPr>
            <b/>
            <sz val="8"/>
            <color indexed="81"/>
            <rFont val="Tahoma"/>
            <family val="2"/>
          </rPr>
          <t>Evaluators Comments</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<sst xmlns="http://schemas.openxmlformats.org/spreadsheetml/2006/main" count="233" uniqueCount="179">
  <si>
    <t>Article</t>
  </si>
  <si>
    <t>Remarks</t>
  </si>
  <si>
    <t>Weight</t>
  </si>
  <si>
    <t xml:space="preserve">1.1.1 </t>
  </si>
  <si>
    <t>Supplier 1</t>
  </si>
  <si>
    <t>Supplier 2</t>
  </si>
  <si>
    <t>Supplier 3</t>
  </si>
  <si>
    <t>Supplier 4</t>
  </si>
  <si>
    <t>Supplier 5</t>
  </si>
  <si>
    <t>Supplier 6</t>
  </si>
  <si>
    <t>Supplier 1
Final</t>
  </si>
  <si>
    <t>Supplier 2
Final</t>
  </si>
  <si>
    <t>Supplier 3
Final</t>
  </si>
  <si>
    <t>Supplier 4
Final</t>
  </si>
  <si>
    <t>Supplier 5
Final</t>
  </si>
  <si>
    <t>Supplier 6
Final</t>
  </si>
  <si>
    <t>ARTICLE 1</t>
  </si>
  <si>
    <t>Sub-Article 1.1</t>
  </si>
  <si>
    <t>Item 1.1.1</t>
  </si>
  <si>
    <t>1.1.1.1</t>
  </si>
  <si>
    <t>Responsible Entity</t>
  </si>
  <si>
    <t>Project Name</t>
  </si>
  <si>
    <t>1.1.1.2</t>
  </si>
  <si>
    <t>1.1.1.3</t>
  </si>
  <si>
    <t xml:space="preserve">1.1.2 </t>
  </si>
  <si>
    <t>Item 1.1.2</t>
  </si>
  <si>
    <t>1.1.2.1</t>
  </si>
  <si>
    <t>1.1.2.2</t>
  </si>
  <si>
    <t>1.1.2.3</t>
  </si>
  <si>
    <t>Requirement 1.1.1.1</t>
  </si>
  <si>
    <t>Requirement 1.1.1.2</t>
  </si>
  <si>
    <t>Requirement 1.1.1.3</t>
  </si>
  <si>
    <t>Requirement 1.1.2.1</t>
  </si>
  <si>
    <t>Requirement 1.1.2.2</t>
  </si>
  <si>
    <t>Requirement 1.1.2.3</t>
  </si>
  <si>
    <t>SUPPLIER 1 SCORE</t>
  </si>
  <si>
    <t>SUPPLIER 2 SCORE</t>
  </si>
  <si>
    <t>SUPPLIER 3 SCORE</t>
  </si>
  <si>
    <t>SUPPLIER 4 SCORE</t>
  </si>
  <si>
    <t>SUPPLIER 5 SCORE</t>
  </si>
  <si>
    <t>SUPPLIER 6 SCORE</t>
  </si>
  <si>
    <t>Requirements</t>
  </si>
  <si>
    <t xml:space="preserve">Reference Number </t>
  </si>
  <si>
    <t>Owner</t>
  </si>
  <si>
    <t xml:space="preserve">Revision Code </t>
  </si>
  <si>
    <t>Implementation Date</t>
  </si>
  <si>
    <t>0          : Not compliant</t>
  </si>
  <si>
    <t xml:space="preserve">K         : Disqualification </t>
  </si>
  <si>
    <t>PRO/PMO</t>
  </si>
  <si>
    <t>SF-CF-87</t>
  </si>
  <si>
    <t>* For Requirements defined as ''Killer'', a ‘’Fully Compliant’’ score should be the sole acceptable outcome. Failing to obtain a ‘’Fully Compliant’’ score on the requirements defined as Killers, will mandate immediate disqualification for bidders.</t>
  </si>
  <si>
    <t>* For Requirements defined as ''Killer'', a ‘’Fully Compliant’’ score should be the sole acceptable outcome. Failing to obtain a ‘’Fully Compliant’’ score on 
the requirements defined as Killers, will mandate immediate disqualification for bidders.</t>
  </si>
  <si>
    <t>1         : Partially compliant</t>
  </si>
  <si>
    <t>2        : Fully compliant</t>
  </si>
  <si>
    <t>6.0</t>
  </si>
  <si>
    <t>RFT/RFQ Scoring Sheet</t>
  </si>
  <si>
    <t>RFT Scoring Sheet</t>
  </si>
  <si>
    <t>ADMA SWITCH - Generators Replacement</t>
  </si>
  <si>
    <t>Killer</t>
  </si>
  <si>
    <t>DIVISION 26 - ELECTRICAL SPECIFICATIONS</t>
  </si>
  <si>
    <t>Section 26 32 13.13.DG12 - Diesel-Engine-Driven Generator Sets</t>
  </si>
  <si>
    <t>1       GENERAL</t>
  </si>
  <si>
    <t>1.1      SUBMITTALS</t>
  </si>
  <si>
    <r>
      <t xml:space="preserve">A.      All technical data sheets to be submitted in hard and soft copies. 
</t>
    </r>
    <r>
      <rPr>
        <b/>
        <sz val="12"/>
        <rFont val="Calibri"/>
        <family val="2"/>
        <scheme val="minor"/>
      </rPr>
      <t>Offer with missing technical data sheets will be disqualified.</t>
    </r>
  </si>
  <si>
    <t>K</t>
  </si>
  <si>
    <t>B      ISO 9001 &amp; ISO 14001 certificates of generator assembler/supplier</t>
  </si>
  <si>
    <t>1.2         TESTING</t>
  </si>
  <si>
    <t>A.      Factory Testing</t>
  </si>
  <si>
    <t xml:space="preserve">1.      Factory test of the generator set shall include engine, alternator, control panels, transfer equipment and accessories for performance and proper functioning of control and interfacing circuits. A certificate certifying that these tests have been performed should be submitted. </t>
  </si>
  <si>
    <t>B.      Witness Testing at Supplier’s Workshop</t>
  </si>
  <si>
    <t xml:space="preserve">1.      Witness testing, also known as a Factory Acceptance Test (FAT), shall takes place prior to full site installation and commissioning. </t>
  </si>
  <si>
    <t xml:space="preserve">2.      LOAD TESTS: are to be carried out at low loads to overload conditions, at various power factors. Measurements are to include voltage and frequency deviations and regulating time under various step-loading conditions, temperature measurements and pressure measurements at various locations, and in accordance with an approved plan under conditions equal to worst site ambient conditions. </t>
  </si>
  <si>
    <t>3.      LOAD BANKS: Provide load banks, of rating equal to 110% of generator power, to carry out complete test cycle of the system under loading and switching conditions necessary to prove compliance with the Specification.</t>
  </si>
  <si>
    <t>2       PRODUCTS</t>
  </si>
  <si>
    <t>2.1         GENERATOR SET</t>
  </si>
  <si>
    <t>A.      Net Output Prime Power: 650KVA, 380Vac, 3Phase, 50Hz</t>
  </si>
  <si>
    <t>B.     COMPONENTS: set is to basically consist of diesel engine, brushless synchronous generator with direct flexible coupling to engine and control cubicle.</t>
  </si>
  <si>
    <t>C.      GOVERNING: is to be A1 Class to ISO 3046 or BS 5514, using electronic type governor with limits of speed control as specified.</t>
  </si>
  <si>
    <t>D.       STARTING AND STOPPING: when in the automatic mode the set is to start automatically by a signal sent through an auxiliary contact in the load transfer switchgear. Once generator voltage and frequency are within acceptable limits, the transfer switch shall operate to allow emergency power to be supplied to the emergency loads. Upon return of the normal power the load shall be re transferred to the normal power supply and the engine-generator set shall cool down and stop after an adjustable cool-down period (2-30 minutes). The generators operation shall be rotated such that equal running times are distributed on the generators (in the case one generator fulfils the required load).</t>
  </si>
  <si>
    <t>E.     DUTY: Generator shall start, achieve rated voltage and frequency (speed), and transfer to the load within 10 seconds of start impulse. The generator shall accept immediately 60% of net rated output (load being mixed, steady and inductive, with motor starting loads as shown on the drawings). During the load connection/shedding process, transient voltage variation is not to exceed 10% under any step-load application for which the system is intended, up to full rated load, recovering within +/-2% within a few cycles.</t>
  </si>
  <si>
    <t>F.     FAILURE TO START: Cranking limiter to provide 3 cranking periods of 10 seconds duration, each separated by a maximum rest period of 20 seconds. Should the set fail to start after three attempts, an alarm is to sound and a start failure signal illuminate, while a distinctive alarm is communicated to the ATS panels downstream.</t>
  </si>
  <si>
    <t>2.2         DIESEL ENGINE</t>
  </si>
  <si>
    <t>A.     Factory of origin should be indicated.</t>
  </si>
  <si>
    <t>B.     ENGINE TYPE: compression-ignition type with direct solid- injection, turbo-charged after-cooled, in line or V-type cylinder arrangement, 1500 rpm, operating on number 2 diesel oil (distillate), suitable for direct coupling to driven machine. Flywheel is to be suitably sized for type of service and constraints specified (should be enough for a load pick-up capability of 70% of the generator’s rating), and capable of being rotated at 125% of rated speed without failure. Torsional vibration dampers are to be provided. Engine is to be preheated in order to reach 70% of the load in 10 seconds and 100% of the load in 3 minutes.</t>
  </si>
  <si>
    <t>D.     COOLING AIRFLOW: obstructions in path of cooling airflow (openings, louvers, grilles, mesh, ducts, bends, etc.) are not to reduce airflow below that needed at full rated output. Fan and radiator characteristics are to be selected accordingly. Advise if additional booster fans are required and provide necessary control gear for automatic operation.</t>
  </si>
  <si>
    <t>F.        FUEL SYSTEM: is to have injection pump and injectors that are easily removable and replaceable for servicing. Engine is to have integral, gear type engine driven transfer pump to lift fuel against a head of 2.5m and supply it through filters to injection pump at constant pressure. Fuel filter elements are to be easily replaceable.</t>
  </si>
  <si>
    <t>G.       AIR INTAKE SYSTEM: Engine air filter is to be either dry filter with replaceable paper filter elements or oil-bath filter dipstick and provision for adding oil while engine is running. Filters are to be capable of removing particles 10 microns and larger.</t>
  </si>
  <si>
    <t>H.   ELECTRIC STARTING SYSTEM: engine starting shall be manual by push-button or automatic through control system at control panel. System shall consist of heavy duty 24 V DC starter motor, heavy duty battery and battery charger. Cranking motor and battery are to be rated for cranking the engine when cold and at lowest temperature recorded. Starting pinion is to automatically disengage when engine fires.</t>
  </si>
  <si>
    <t>I.     GOVERNOR OVERSPEED TRIP: is to automatically close fuel pump racks in event of engine over-speed. Device is to be separate and independent from governing mechanism.</t>
  </si>
  <si>
    <t>J.     PROTECTIVE SYSTEM: is to comprise automatic engine shutdown and generator trip with visual and audible alarm in event of over-speed, low lubricating oil pressure, high cooling water temperature and over cranking.</t>
  </si>
  <si>
    <t>K.      Guards shall be integrally mounted on unit to protect personnel from hot and moving parts.</t>
  </si>
  <si>
    <t>2.3         ELECTRONIC GOVERNOR</t>
  </si>
  <si>
    <t>A.      Electronic governor is to have zero percent (isochronous) setting and adjustable drop from zero percent to 10% drop. System is to include power supply unit, magnetic speed pick-up, control module and actuator using fast response DC motor drive or equally approved alternative. Governor is to be designed for fast-response and high-precision of speed (frequency) control and is to include speed adjustment to +/-5% of normal, while running, and with remote control interface. Frequency deviation under 25% sudden load change is not to exceed 1 Hz, recovering to stable speed condition of +/-0.1 Hz in 1 second.</t>
  </si>
  <si>
    <t>2.4         ALTERNATOR</t>
  </si>
  <si>
    <t>A.      Factory of origin should be indicated.</t>
  </si>
  <si>
    <t>B.      PRIME RATED ALTERNATOR as per ISO 8528-1 – The maximum power which a generating set is capable of delivering continuously whilst supplying a variable electrical load when operated for an unlimited number of hours per year under the agreed operating conditions with the maintenance intervals and procedures being carried out as prescribed by the manufacturer. The permissible average power output over 24 hours of operation shall not exceed 70% of the PRP rating. A 10% overload is available but limited to 1 in 12 hours and not to exceed 25 hours per year. The 10% overload is available in accordance with ISO 3046-1.</t>
  </si>
  <si>
    <t>C.     TYPE: synchronous, low reactance, high efficiency, revolving field type, with brushless exciter and flexible coupling, sized to pick up effective load without exceeding transient and steady-state voltage deviation limits specified up to its full nominal rating and designed for the performance stipulated in the specification. It is to be single bearing construction with bearing type sleeve or sealed ball.</t>
  </si>
  <si>
    <t>D.      LEADS AND CABLES: phase leads are to be brought out fully insulated to a terminal cables box of heavy gauge sheet steel, protection IP44 to IEC 529. Control and protection cables are to be brought out to a separate terminal box.</t>
  </si>
  <si>
    <t xml:space="preserve">E.       MAXIMUM VOLTAGE DIFFERENCE: between the three phases at 100% balanced load is not to exceed 1%. With unbalanced load of up to 10% on one phase at unity power factor and zero loads on other phases, the line-to neutral voltages shall not differ by more than 5%. </t>
  </si>
  <si>
    <t>F.     CHARACTERISTICS:
Number of phase: 3; Rated voltage / Frequency: 380Vac / 50Hz; Power factor: 0.8
Winding connection: re-connectable with ends brought out and fully insulated
Unbalanced load current with none of the phase currents exceeding rated current: 10% minimum 
Overload: 10% nameplate rating for 1 hour every 12 hours
Rotor: Salient pole type, incorporating damping grid.
Excitation: brushless, with rotating armature rectifiers and discharge resistors.
Voltage regulator: automatic with an adequate filter such that THD (Total Harmonic Distortion) is less than 4% under non-linear load together with readily accessible controls for voltage level.
Insulation: class H for stator, class H for Rotor and exciter.
Enclosure: drip proof and screen protected (IP 23 to IEC 529)
Cooling: built-in centrifugal fans</t>
  </si>
  <si>
    <t>G.     VOLTAGE REGULATION: overall voltage deviation within normal speed variations is to be within limits specified from no-load to full-load, from hot to cold and with load power factor from 0.8 lagging to unity. Regulator is to automatically reduce voltage if load exceeds capacity of generator. Voltage build-up is to be positive and rapid even when 60% load is suddenly applied. Line-to-line voltage wave-from deviation factor is not to exceed +/-5%. Total harmonic content is not to exceed 4%. Radio interference suppression grade is to be within the limits set by the Standards; better than grade (N).</t>
  </si>
  <si>
    <t>H.        EXCITER: armature is to be 3-phases, directly mounted to generator shaft and connected to generator field windings through six solid state, hermetically sealed, silicon rectifiers, accessible for maintenance or repair. Exciter is to have field suppression system to eliminate any source of diode failure resulting from high inductive loads and surges. Exciter field windings are to be stationary. Exciter-regulator combination is to maintain output voltage within limits specified for any load up to 110% generator rating and under any sudden load changes specified.</t>
  </si>
  <si>
    <t>2.5         AUTOMATIC VOLTAGE REGULATOR</t>
  </si>
  <si>
    <t>Solid state, volts/Hz type, utilizing silicon semi-conductor devices in control and power stages, with built-in electro-magnetic interference suppression and designed for singles or parallel operation. All components are to be sealed, moisture and heat resistant, with a suitable environmentally protected enclosure.
Voltage regulator is to automatically reduce voltage if load exceeds capacity of generator and is to sustain a 3-phase short-circuit current, capacity of 3 times the nominal current, at the generator terminals, for the period of 10 seconds. The voltage regulator has to monitor the 3-phases outputs. Voltage regulator power is to be supported by a permanent magnet to maintain excitation field power (PMG).</t>
  </si>
  <si>
    <t>2.6         PERMANENT MAGNET GENERATOR</t>
  </si>
  <si>
    <r>
      <t xml:space="preserve">Permanent Magnet Generator (PMG) shall provide excitation power to the AVR to provide immunity from voltage distortion from non-linear loads. The permanent magnet generator (PMG) added to the alternator supplies the AVR with voltage is independent of the main alternator winding. The AVR monitors and corrects the alternator output voltage by adjusting the excitation current. Machine short-circuit current capacity of </t>
    </r>
    <r>
      <rPr>
        <b/>
        <sz val="12"/>
        <rFont val="Calibri"/>
        <family val="2"/>
        <scheme val="minor"/>
      </rPr>
      <t>3.0 I</t>
    </r>
    <r>
      <rPr>
        <b/>
        <vertAlign val="subscript"/>
        <sz val="12"/>
        <rFont val="Calibri"/>
        <family val="2"/>
        <scheme val="minor"/>
      </rPr>
      <t>N</t>
    </r>
    <r>
      <rPr>
        <b/>
        <sz val="12"/>
        <rFont val="Calibri"/>
        <family val="2"/>
        <scheme val="minor"/>
      </rPr>
      <t xml:space="preserve"> for 10s</t>
    </r>
  </si>
  <si>
    <t>2.7         CONTROL PANEL</t>
  </si>
  <si>
    <t>Provide a unit mounted control console that is factory built, wired, tested and shock-mounted by the unit manufacturer. Control console shall be a rigid, ‘sprinkler proof’, metal enclosure, mounted on the generator end of the set, containing all devices as specified herein, and as required for described functions. Control console shall include a control section and control panel with required access to all components. Control wire shall have termination identification on each wire for ease of tracing. Control wires which run between generator set controls and automatic transfer switches shall have identical termination identification on both ends. Aluminum nameplates shall be provided to identify each device or function.</t>
  </si>
  <si>
    <t>B.     A real-time clock for date and time stamping of diagnostics and events in the control’s logs as well as service maintenance reminders based on engine operating hours or calendar days. Set points &amp; software to be stored in nonvolatile memory, preventing loss during a power outage. True RMS sensing ensures AC metering accuracy to within ± 1% of rated AC voltage (L-L and L-N) and current. KW and KVA metering to within ± 5% of rating.</t>
  </si>
  <si>
    <t>C.    Controls:
Engine Run-Stop-Auto switch
Engine emergency stop button with provision for remote emergency stop button.
Lamp test switch and reset switch.
Voltage adjusting control
Frequency adjusting control
Engine Cool-Down timer adjusting control
Engine Cycle Cranking
Engine Speed/Generator Frequency adjusting control</t>
  </si>
  <si>
    <t>D.       Digital (LCD) Indication
Generator AC Voltage /Current
Generator Power kW / KVA / KVAR
Generator % of rated power (total) (KW, KVA, KVAR)
Generator KWH (total)
Generator RPM / Frequency / Power Factor
Battery Voltage / Amps
Engine Hours
Engine Successful Start Counter
Engine Oil Pressure / Coolant Temperature
Engine Crank Attempt Counter
Real Time Clock / Twenty (20) Event Fault Log</t>
  </si>
  <si>
    <t>E.      Automatic shut-down lights and alarms</t>
  </si>
  <si>
    <t>1.      Over-crank (shutdown after 3 cranking attempts)
2.      Engine over speed (shutdown at 110%)
3.      High engine temperature (shutdown at 110%)
4.      Engine - low lube oil pressure (shutdown at 40%)
5.      Short circuit and over current
6.      Loss-of-field protection
7.      Negative phase sequence protection
8.      Low coolant temperature (alarm at 20°C to 30°C)
9.      Low coolant level
10.  High/Low Battery Voltage</t>
  </si>
  <si>
    <t>11.  Auxiliary contact for “not in auto” (alarm)
12.  Emergency Stop Activated
13.  No battery voltage: provide a separate relay audible device and 240V AC power source.
14.  Alternator over voltage and under voltage (shutdown at 110% and 90% sustained for 3 seconds)
15.  Common alarm dry contacts NCO (connect to NOC)
16.  Warning condition activates common alarm output signal and common flashing yellow indicating lamp
17.  Shutdown condition activates common shutdown output signal and common flashing red indicating lamp
18.  Warning/Shutdown conditions result in text message in the display event log</t>
  </si>
  <si>
    <t>2.8         COMMUNICATION</t>
  </si>
  <si>
    <t>User configurable communication through USB, RS232, RS485, &amp; Ethernet.
Fully configurable using PC software via USB; Remotely accessed through ethernet port allowing full monitoring and control; User configurable MODBUS pages</t>
  </si>
  <si>
    <t>2.10     PROTECTION AND CONTROL EQUIPMENT</t>
  </si>
  <si>
    <t>A.      GENERATING SET INSTRUMENTS, PROTECTION AND CONTROLS: control relays, sensing equipment, switchgear protective relays and devices and start, stop and shutdown controls are to be provided as necessary for operation specified. Generating set, instruments, protection, and controls are to be mounted preferably in one control cubicle. Control board should be similar to Deep Sea Electronincs DSE8610</t>
  </si>
  <si>
    <t>B.      PROTECTIVE GEAR: is to ensure orderly engine stop or shutdown with reset relays, as required for safety and operational reliability, and is to include an output circuit breaker (MCCB), with generator specific solid-state trip unit, similar to Schneider ComPacT NS1000N, 4 poles, 4D, 50KA, with Micrologic 5.0. The status of the generator’s breaker shall be monitored such that if it is open or tripped an alarm signal is sent to the ATS panels downstream.</t>
  </si>
  <si>
    <t>C.    INSTRUMENTS: are to be housed in enameled metal cases for switchboard flush installation, with scales and markings protected and sealed. Accuracy is to be within 2% unless otherwise specified. Voltmeters and moving coil type for D.C. measurements.      
Current Relays: front adjustable, sealed type, with dust-tight enclosures, removable covers, test terminal blocks and plugs for testing relay without removal from case.
Current Transformers: class 1 for measuring and protection.</t>
  </si>
  <si>
    <t>2.11     STARTER BATTERY</t>
  </si>
  <si>
    <r>
      <t xml:space="preserve">Lead-acid, sealed-in-plastic type, and inter-cell connectors. 
Battery capacity should be at a minimum of </t>
    </r>
    <r>
      <rPr>
        <b/>
        <sz val="12"/>
        <rFont val="Calibri"/>
        <family val="2"/>
        <scheme val="minor"/>
      </rPr>
      <t>200AH</t>
    </r>
    <r>
      <rPr>
        <sz val="12"/>
        <rFont val="Calibri"/>
        <family val="2"/>
        <scheme val="minor"/>
      </rPr>
      <t xml:space="preserve">  with cold cranking current (CCA) of minimum 800A according to SAE (Society of Automotive Engineers) standard should be indicated. Fixed to corrosion resistant mounting rack with fasteners.</t>
    </r>
  </si>
  <si>
    <t xml:space="preserve">2.12     BATTERY CHARGER </t>
  </si>
  <si>
    <t>Rated 10 Amps at 24Vdc. 25% over-rated, solid state, full-wave rectifier type, adequate to fully recharge depleted battery in not more than 8 hours and to automatically control rate of charge (providing a high-charge rate to a depleted battery and reducing to a trickle-charge rate when battery is fully charged). Fault alarm signal (dry contact NCO) in case of charger breakdown. Charger should be integrated in the control panel of the generator.</t>
  </si>
  <si>
    <t>2.13     FUEL HOSES</t>
  </si>
  <si>
    <t xml:space="preserve">Hydraulic flexible hoses for connecting fuel lines to engine should be of high pressure (20bar). Hydraulic flexible hoses should be of minimum length of 125cm, fitted on both sided with male pressed connector. </t>
  </si>
  <si>
    <t xml:space="preserve">2.15     ENGINE COOLANT HEATER </t>
  </si>
  <si>
    <t>Engine mounted, jacket water heater type, thermostatically controlled, 1000W, 220V AC, single phase power liquid coolant heaters shall allow engine to start in room ambient temperature of 0°C. Ball valves, of industrial type, should be provided on both ends in order to isolate the jacket water heater in case of defect.</t>
  </si>
  <si>
    <t>2.16     MANUAL SUMP PUMP</t>
  </si>
  <si>
    <t>Manual sump pump equipped with manual shut-off valve on oil sump, tested to a suction lift of 7 m (23 feet), maximum delivery head of 25 m (82 feet), maximum flow rate of 11.4 liters/min (3 US gallon/min) .
Non-hydroscopic flexible hosing from sump valve to pump inlet and Non-hydroscopic flexible hosing connected to pump discharge for oil transfer to a suitable receptacle during service. Semi-rotary manual operation causes the shaft and wing piston to semi-rotate providing the necessary suction within the pump for fluid transfer</t>
  </si>
  <si>
    <t>2.17     ENGINE EXHAUST SYSTEM</t>
  </si>
  <si>
    <t>Rated sound level reduction of 37 dBA or more in order to ensure 63 ±2 dBA at 1m.
Connections from Engine to Exhaust System: Flexible section of corrugated stainless-steel pipe. 
Connection from Exhaust Pipe to Muffler: Stainless-steel expansion joint with liners.
Insulation for Mufflers: 10 cm rock wool.
Supports for Muffler: Spring hangers and all-thread rods and vibration hangers with approved masonry expansion bolts, minimum 14 mm diameter and installed in accordance with manufacturer’s instructions and attached to building structure.</t>
  </si>
  <si>
    <t>2.18     NEUTRAL CONNECTION</t>
  </si>
  <si>
    <t>TN-S shall be adopted for the generator power supply. Neutral of generator, at the CB input side, shall be earthed by an insulated conductor green/yellow of the same cross-section of the generator power conductors and to the generator earth bar.</t>
  </si>
  <si>
    <t>2.19     EARTH BAR</t>
  </si>
  <si>
    <t>Earth bar OF minimum dimensions: 200x100x10mm fixed to generator metallic main frame by threaded rods.</t>
  </si>
  <si>
    <t>2.20    Remote Monitoring</t>
  </si>
  <si>
    <t>Remote monitoring of the generators using dedicated software with full read/write accessibility using Alfa LAN network. Recommended software Deep Sea Electronics DSE8005 SCADA Suite.</t>
  </si>
  <si>
    <t>2.21    SOUND PROOF CANOPY</t>
  </si>
  <si>
    <r>
      <t>A.</t>
    </r>
    <r>
      <rPr>
        <sz val="7"/>
        <rFont val="Times New Roman"/>
        <family val="1"/>
      </rPr>
      <t xml:space="preserve">      </t>
    </r>
    <r>
      <rPr>
        <sz val="12"/>
        <rFont val="Calibri"/>
        <family val="2"/>
      </rPr>
      <t>A weatherproof canopy to house the diesel generator that complies with a minimum IP 34 rating</t>
    </r>
  </si>
  <si>
    <r>
      <t>B.</t>
    </r>
    <r>
      <rPr>
        <sz val="7"/>
        <rFont val="Times New Roman"/>
        <family val="1"/>
      </rPr>
      <t xml:space="preserve">      </t>
    </r>
    <r>
      <rPr>
        <sz val="12"/>
        <rFont val="Calibri"/>
        <family val="2"/>
      </rPr>
      <t>Submittals</t>
    </r>
  </si>
  <si>
    <r>
      <t>1.</t>
    </r>
    <r>
      <rPr>
        <sz val="7"/>
        <rFont val="Times New Roman"/>
        <family val="1"/>
      </rPr>
      <t xml:space="preserve">      </t>
    </r>
    <r>
      <rPr>
        <sz val="12"/>
        <rFont val="Calibri"/>
        <family val="2"/>
      </rPr>
      <t>Canopy drawing in Autocad format</t>
    </r>
  </si>
  <si>
    <r>
      <t>2.</t>
    </r>
    <r>
      <rPr>
        <sz val="7"/>
        <rFont val="Times New Roman"/>
        <family val="1"/>
      </rPr>
      <t xml:space="preserve">      </t>
    </r>
    <r>
      <rPr>
        <sz val="12"/>
        <rFont val="Calibri"/>
        <family val="2"/>
      </rPr>
      <t>Sound study</t>
    </r>
  </si>
  <si>
    <r>
      <t>3.</t>
    </r>
    <r>
      <rPr>
        <sz val="7"/>
        <rFont val="Times New Roman"/>
        <family val="1"/>
      </rPr>
      <t xml:space="preserve">      </t>
    </r>
    <r>
      <rPr>
        <sz val="12"/>
        <rFont val="Calibri"/>
        <family val="2"/>
      </rPr>
      <t>Ventilation study</t>
    </r>
  </si>
  <si>
    <r>
      <t>C.</t>
    </r>
    <r>
      <rPr>
        <sz val="7"/>
        <rFont val="Times New Roman"/>
        <family val="1"/>
      </rPr>
      <t xml:space="preserve">  </t>
    </r>
    <r>
      <rPr>
        <b/>
        <sz val="12"/>
        <rFont val="Calibri"/>
        <family val="2"/>
      </rPr>
      <t>Model NC55</t>
    </r>
    <r>
      <rPr>
        <sz val="12"/>
        <rFont val="Calibri"/>
        <family val="2"/>
      </rPr>
      <t>: Shall ensure a sound level of 63dBA ± 2dBA at 1m from source from all directions, at 100% load, according to noise criteria NC-55 as per table below:</t>
    </r>
  </si>
  <si>
    <r>
      <t>D.</t>
    </r>
    <r>
      <rPr>
        <sz val="7"/>
        <rFont val="Times New Roman"/>
        <family val="1"/>
      </rPr>
      <t xml:space="preserve">     </t>
    </r>
    <r>
      <rPr>
        <sz val="12"/>
        <rFont val="Calibri"/>
        <family val="2"/>
      </rPr>
      <t>Exhaust pipe and muffler inside the canopy shall be rock wool insulated and protected with a cover of 1x1cm wire mesh.
E.      Muffler exhaust pipe should be extended 20cm outside the canopy
F.       Radiator to canopy canvas should be minimum 5cm width and made of a cloth tissue and not of rubber joints.
H.     Internal flexible exhaust pipe</t>
    </r>
  </si>
  <si>
    <r>
      <t>G.</t>
    </r>
    <r>
      <rPr>
        <sz val="7"/>
        <rFont val="Times New Roman"/>
        <family val="1"/>
      </rPr>
      <t xml:space="preserve">     </t>
    </r>
    <r>
      <rPr>
        <sz val="12"/>
        <rFont val="Calibri"/>
        <family val="2"/>
      </rPr>
      <t>Construction</t>
    </r>
  </si>
  <si>
    <r>
      <t>1.</t>
    </r>
    <r>
      <rPr>
        <sz val="7"/>
        <rFont val="Times New Roman"/>
        <family val="1"/>
      </rPr>
      <t xml:space="preserve">      </t>
    </r>
    <r>
      <rPr>
        <sz val="12"/>
        <rFont val="Calibri"/>
        <family val="2"/>
      </rPr>
      <t>Freestanding enclosure constructed from carbon steel sheets lined with sound absorbent material designed to accommodate engine-alternator and control panel.
2.      Fitted with 4 doors, two doors on each side
3.      Service doors at each side, rotating on hinges, for inlet and outlet attenuators for easy service.
4.      Hinges should be of heavy duty welded type
5.      Unit body is made of Carbon Steel Cold Rolled Sheet Metal with structure beam where necessary.
6.      Inlet and Outlet attenuators at the Engine and alternator ends provide ample air flow to insure proper cooling with maximum 8 m/s air speed @ the total air flow quantity generated by the engine and alternator cooling fan.</t>
    </r>
  </si>
  <si>
    <r>
      <t>7.</t>
    </r>
    <r>
      <rPr>
        <sz val="7"/>
        <rFont val="Times New Roman"/>
        <family val="1"/>
      </rPr>
      <t xml:space="preserve">      </t>
    </r>
    <r>
      <rPr>
        <sz val="12"/>
        <rFont val="Calibri"/>
        <family val="2"/>
      </rPr>
      <t>Fixed blades weather louvers constructed from carbon mild sheets
8.      High density sound proofing rigid boards fiber of density and thickness required to reduce external sound pressure to the level required
9.      Opening passages for oil drain, fuel pipes, breather, and cables are located according to the required position of installation. Opening passages are labeled on the outside canopy body.
10.  Wall thickness: 10 cm
11.   Thickness of outer skin: minimum 3mm
12.   Battery can only be reached via lockable access doors</t>
    </r>
  </si>
  <si>
    <r>
      <t>I.</t>
    </r>
    <r>
      <rPr>
        <sz val="7"/>
        <rFont val="Times New Roman"/>
        <family val="1"/>
      </rPr>
      <t xml:space="preserve">        </t>
    </r>
    <r>
      <rPr>
        <sz val="12"/>
        <rFont val="Calibri"/>
        <family val="2"/>
      </rPr>
      <t>Paint</t>
    </r>
  </si>
  <si>
    <r>
      <t>1.</t>
    </r>
    <r>
      <rPr>
        <sz val="7"/>
        <rFont val="Times New Roman"/>
        <family val="1"/>
      </rPr>
      <t xml:space="preserve">      </t>
    </r>
    <r>
      <rPr>
        <sz val="12"/>
        <rFont val="Calibri"/>
        <family val="2"/>
      </rPr>
      <t>All the material is treated with corrosion resistant and enhanced by a phosphate chemical conversion coating which provides an excellent corrosion resistant surface.
2.      The metal components are then painted by applying an epoxy polyester paint which is subjected to high temperatures and form a continuous, high gloss and extremely durable coating
3.      Color code: RAL 7015</t>
    </r>
  </si>
  <si>
    <r>
      <t>J.</t>
    </r>
    <r>
      <rPr>
        <sz val="7"/>
        <rFont val="Times New Roman"/>
        <family val="1"/>
      </rPr>
      <t xml:space="preserve">        </t>
    </r>
    <r>
      <rPr>
        <sz val="12"/>
        <rFont val="Calibri"/>
        <family val="2"/>
      </rPr>
      <t>Locks</t>
    </r>
  </si>
  <si>
    <r>
      <t>1.</t>
    </r>
    <r>
      <rPr>
        <sz val="7"/>
        <rFont val="Times New Roman"/>
        <family val="1"/>
      </rPr>
      <t xml:space="preserve">      </t>
    </r>
    <r>
      <rPr>
        <sz val="12"/>
        <rFont val="Calibri"/>
        <family val="2"/>
      </rPr>
      <t>Provide welded heavy duty sliding latch, for each canopy door, lockable with padlock.
2.      Padlock hole diameter should be 10mm.
3.      Padlocks will be supplied by MIC1.</t>
    </r>
  </si>
  <si>
    <t>2.22    EXHAUST SYSTEM</t>
  </si>
  <si>
    <r>
      <t>A.</t>
    </r>
    <r>
      <rPr>
        <sz val="7"/>
        <color theme="1"/>
        <rFont val="Times New Roman"/>
        <family val="1"/>
      </rPr>
      <t xml:space="preserve">      </t>
    </r>
    <r>
      <rPr>
        <sz val="12"/>
        <color theme="1"/>
        <rFont val="Calibri"/>
        <family val="2"/>
      </rPr>
      <t>Piping Material: Pipes should be made of black steel of thickness not less than 3mm.
B.      Coating: All steel parts shall be field-painted by a minimum of one base coat of primer and one finish coat of corrosion resistant and temperature resistant up to 600-650°C.
C.      Insulation/Cladding: Requirements often include cladding the exhaust pipe with a minimum of 50mm thick glass, mineral, or rock wool, with a density of not less than 65 kg/m³, and a stainless steel 304 outer cladding (0.80mm thick).</t>
    </r>
  </si>
  <si>
    <r>
      <t>D.     Supports and Hardware: The bid must include necessary support, spring hangers, or sliding shoes designed to allow for thermal expansion and prevent load/stress on the engine's turbocharger.
E.</t>
    </r>
    <r>
      <rPr>
        <sz val="7"/>
        <rFont val="Times New Roman"/>
        <family val="1"/>
      </rPr>
      <t xml:space="preserve">      </t>
    </r>
    <r>
      <rPr>
        <sz val="12"/>
        <rFont val="Calibri"/>
        <family val="2"/>
      </rPr>
      <t>Anti-Vibration Hangers: Pipes shall be fixed to anti-vibration hangers to eliminate vibration to surrounding structure.
F.       Flexible Bellows: A braided stainless steel or equivalent flexible section must be installed between the engine/turbo outlet and the rigid piping to absorb vibration and thermal movement, preventing stress on the engine manifold. Bellows are included in straight runs no longer than 7.5m. If a straight run is longer than 7.5m, it is broken up into shorter sections with an additional support plate in between.</t>
    </r>
  </si>
  <si>
    <r>
      <t>G.</t>
    </r>
    <r>
      <rPr>
        <sz val="7"/>
        <rFont val="Times New Roman"/>
        <family val="1"/>
      </rPr>
      <t xml:space="preserve">     </t>
    </r>
    <r>
      <rPr>
        <sz val="12"/>
        <rFont val="Calibri"/>
        <family val="2"/>
      </rPr>
      <t>The construction of the exhaust system shall be suitable for venting flue gases at elevated temperatures of up to 600°C, and high pressure of up to 10,000Pa.
H.     This exhaust system should be designed and installed to be gas tight and thus prevent leakage of combustion products.</t>
    </r>
  </si>
  <si>
    <t>END OF SECTION</t>
  </si>
  <si>
    <t>Total</t>
  </si>
  <si>
    <t>C.       COOLING SYSTEM: engine is to be water cooled with gear-driven water pumps. System is to be pressurized, with heavy-duty tropical radiator cooled by reverse flow fan. Fan cowl and hand protection guard are to be fitted. Coolant temperature is to be controlled by one or more thermostats as determined by design of system. Radiator is to be sized for continuous performance at 110% rated load at worst operating ambient conditions with a 40°C temperature differential. Radiator is to be non-ferrous metal, incorporating pressure valve, and radiator cap and drain cock and with integral expansion tank; Direct acting modulating thermostatic diversion valve is to control engine cooling water and anti-corrosion additives are to be used as recommended by manufacturer for specific conditions of installation.
Radiator should be equipped with a low coolant level probe sensor.
Antifreeze coolant of 50% ratio should be added to the radiator water.</t>
  </si>
  <si>
    <t>D.        LUBRICATING OIL SYSTEM: pressurized circulating type, using engine-driven, gear type lubricating oil pumps with full flow filters and replaceable elements and lubricating oil heat exchanger. Filter system is to have spring load by-pass valve to permit oil circulation if filters become clogged. Audible and visual alarms are to cut-in when valve starts opening. Lubrication oil cooler is to be shell and tube heat exchanger with water from engine radiator as the cooling medium. Direct acting thermostatic diversion valve is to control oil temperature. Under normal operation by-pass is not to be fully closed. 
Engine shall have an oil level indicator, oil pressure gauge and low oil pressure shutdown switch.</t>
  </si>
  <si>
    <r>
      <t>I.</t>
    </r>
    <r>
      <rPr>
        <sz val="7"/>
        <rFont val="Times New Roman"/>
        <family val="1"/>
      </rPr>
      <t xml:space="preserve">        </t>
    </r>
    <r>
      <rPr>
        <sz val="12"/>
        <rFont val="Calibri"/>
        <family val="2"/>
      </rPr>
      <t>The jointing of the different sections shall be performed by Tungsten Inert Gas (TIG) or arc welding methods, as applicable, and using appropriate types of electrodes. The welding joints shall be properly cleaned and passivated.
J.        All connections and expansion joints shall be made with matching flanges.
K.      All bends should be made using long 90° elbows.
L.       Termination: A rain stack head must be installed at exhaust terminal.
M.   Use corrosion and vibration resistant flange bolts and nuts, for exhaust application in accordance with ASTM A193/A193M Class 2.
N.     Asbestos and asbestos-containing products are not acceptable.</t>
    </r>
  </si>
  <si>
    <t>Diesel Particle Filter</t>
  </si>
  <si>
    <r>
      <rPr>
        <b/>
        <sz val="12"/>
        <rFont val="Aptos"/>
        <family val="2"/>
      </rPr>
      <t>Diesel Particle Filter</t>
    </r>
    <r>
      <rPr>
        <sz val="12"/>
        <rFont val="Aptos"/>
        <family val="2"/>
      </rPr>
      <t xml:space="preserve"> (DPF) known as soot filter - as per Section 44 11 00.00.DPF with filtration efficiency greater than 95%. DPF shall have a regeneration temperature ranges between 500°C – 600°C and pressure drop less than 300psi. The DPF shall be thermally insulated and suitable for outdoor installation and has  a maintenance interval of 6000 hours.</t>
    </r>
  </si>
  <si>
    <t>Shall be compliant to MoE 4/1 dated 1 Aug 2024.</t>
  </si>
  <si>
    <t>DPF Monitoring System</t>
  </si>
  <si>
    <t>A. The monitoring system will notify the operator of possible system issues and will ensure a problem free operation during the whole life span of the system. The system shall consist of the following items:</t>
  </si>
  <si>
    <t xml:space="preserve">Shall be compliant to MoE 4/1 dated 1 Aug 2024. </t>
  </si>
  <si>
    <t>1. Data logger with the following features:
    a. Screen: 4.3-inch TFT color screen with sealed buttons
    b. Interface: 2x Ports, CAN 2.0B - SAE J1939 standard
    c. Memory: 256 MB Flash Memory
    d. Protocols: 2 x CAN 2.0B
    e. Power supply: 8Vdc – 30Vdc
    f. Dry Contact: General Alarm dry contact (NC)</t>
  </si>
  <si>
    <t>Sensors:
1. Two (2) temperature sensors to monitor the DPF inlet/outlet temperatures in real time.
2. One (1) differential pressure sensor to monitor the DPF backpressure in real time.</t>
  </si>
  <si>
    <t>B. The datalogger shall perform the following functions:
1. Monitor DPF loading and DPF cleaning alert
2. Monitor and display errors and system malfunctions
3. Display real time or average exhaust back pressure
4. Display real time exhaust temperature (°C)
5. Data logging of most system information and all error codes</t>
  </si>
  <si>
    <t>Catalytic Converter</t>
  </si>
  <si>
    <r>
      <rPr>
        <b/>
        <sz val="12"/>
        <rFont val="Aptos"/>
        <family val="2"/>
      </rPr>
      <t>Catalytic Converter</t>
    </r>
    <r>
      <rPr>
        <sz val="12"/>
        <rFont val="Aptos"/>
        <family val="2"/>
      </rPr>
      <t xml:space="preserve"> to regulate CO, NOx, &amp; SOx gases with 10 years / 22,000 hours life expectancy, and temperature ranges between 500°C – 600°C. </t>
    </r>
  </si>
  <si>
    <r>
      <rPr>
        <b/>
        <sz val="12"/>
        <rFont val="Aptos"/>
        <family val="2"/>
      </rPr>
      <t>Catalytic Converter Monitoring System</t>
    </r>
    <r>
      <rPr>
        <sz val="12"/>
        <rFont val="Aptos"/>
        <family val="2"/>
      </rPr>
      <t xml:space="preserve">
A. The monitoring system will notify the operator of possible system issues and will ensure a problem free operation during the whole life span of the system. Shall be compliant to MoE 4/1 dated 1 Aug 2024. The system shall consist of the following items:</t>
    </r>
  </si>
  <si>
    <t>a. Screen: 4.3-inch TFT color screen with sealed buttons
b. Interface: 2x Ports, CAN 2.0B - SAE J1939 standard
c. Memory: 256 MB Flash Memory SD Storage
d. Protocols: 2 x CAN 2.0B
e. Power supply: 8Vdc – 30Vdc
f. Dry Contact: General Alarm dry contact (NC)
g. Protection: IP66
h. Temperature Range: -20 to +85°C</t>
  </si>
  <si>
    <r>
      <rPr>
        <b/>
        <sz val="12"/>
        <rFont val="Aptos"/>
        <family val="2"/>
      </rPr>
      <t>Sensors:</t>
    </r>
    <r>
      <rPr>
        <sz val="12"/>
        <rFont val="Aptos"/>
        <family val="2"/>
      </rPr>
      <t xml:space="preserve">
1. Two (2) temperature sensors to monitor the DPF inlet/outlet temperatures in real time.
2. One (1) NOx sensor to monitor the upstream and downstream NOx concentraton and reducton efficiency in real time.</t>
    </r>
  </si>
  <si>
    <t>B. The datalogger shall perform the following functions:
1. Monitor Catalytic converter loading and cleaning alert
2. Monitor and display errors and system malfunctions
3. Display real time or average of NOx level
4. Display real time exhaust temperature (°C)
5. Data logging of most system information and all error codes</t>
  </si>
  <si>
    <t>Stack Head for 8inch exhaust pipe for the outdoor generator with canopy only. Refer to attached drawing - MP602 - Chimney Stackhead - V1.03-8inch</t>
  </si>
  <si>
    <t>Black steel pipe 8 inch of thickness 3mm with 50mm insulation of Rockwool and stainless steel 304 jacketing fixed to wall metellic supports with anti-vibration springs.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</si>
</sst>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27">
    <font>
      <sz val="10"/>
      <name val="Arial"/>
    </font>
    <font>
      <sz val="10"/>
      <name val="Arial"/>
      <family val="2"/>
    </font>
    <font>
      <b/>
      <sz val="10"/>
      <name val="Arial"/>
      <family val="2"/>
    </font>
    <font>
      <sz val="12"/>
      <name val="FrutigerNext LT Regular"/>
      <family val="2"/>
    </font>
    <font>
      <sz val="8"/>
      <name val="Arial"/>
      <family val="2"/>
    </font>
    <font>
      <b/>
      <sz val="8"/>
      <color indexed="81"/>
      <name val="Tahoma"/>
      <family val="2"/>
    </font>
    <font>
      <b/>
      <sz val="12"/>
      <name val="Times New Roman"/>
      <family val="1"/>
    </font>
    <font>
      <b/>
      <sz val="18"/>
      <name val="Arial"/>
      <family val="2"/>
    </font>
    <font>
      <b/>
      <sz val="8"/>
      <name val="Arial"/>
      <family val="2"/>
    </font>
    <font>
      <sz val="10"/>
      <name val="Arial"/>
      <family val="2"/>
    </font>
    <font>
      <b/>
      <sz val="10"/>
      <color rgb="FF0000FF"/>
      <name val="Arial"/>
      <family val="2"/>
    </font>
    <font>
      <b/>
      <i/>
      <sz val="10"/>
      <name val="Arial"/>
      <family val="2"/>
    </font>
    <font>
      <i/>
      <sz val="10"/>
      <name val="Arial"/>
      <family val="2"/>
    </font>
    <font>
      <sz val="12"/>
      <name val="Calibri"/>
      <family val="2"/>
      <scheme val="minor"/>
    </font>
    <font>
      <b/>
      <sz val="10"/>
      <color rgb="FFC00000"/>
      <name val="Arial"/>
      <family val="2"/>
    </font>
    <font>
      <b/>
      <sz val="12"/>
      <name val="Calibri"/>
      <family val="2"/>
      <scheme val="minor"/>
    </font>
    <font>
      <b/>
      <vertAlign val="subscript"/>
      <sz val="12"/>
      <name val="Calibri"/>
      <family val="2"/>
      <scheme val="minor"/>
    </font>
    <font>
      <b/>
      <sz val="12"/>
      <name val="Calibri"/>
      <family val="2"/>
    </font>
    <font>
      <sz val="10"/>
      <color rgb="FFC00000"/>
      <name val="Arial"/>
      <family val="2"/>
    </font>
    <font>
      <sz val="12"/>
      <name val="Calibri"/>
      <family val="2"/>
    </font>
    <font>
      <sz val="7"/>
      <name val="Times New Roman"/>
      <family val="1"/>
    </font>
    <font>
      <sz val="12"/>
      <color theme="1"/>
      <name val="Calibri"/>
      <family val="2"/>
    </font>
    <font>
      <sz val="7"/>
      <color theme="1"/>
      <name val="Times New Roman"/>
      <family val="1"/>
    </font>
    <font>
      <b/>
      <sz val="11"/>
      <color rgb="FFFF0000"/>
      <name val="Calibri"/>
      <family val="2"/>
      <scheme val="minor"/>
    </font>
    <font>
      <sz val="12"/>
      <name val="Aptos"/>
      <family val="2"/>
    </font>
    <font>
      <b/>
      <sz val="12"/>
      <name val="Aptos"/>
      <family val="2"/>
    </font>
    <font>
      <b/>
      <sz val="12"/>
      <color rgb="FFC00000"/>
      <name val="Aptos"/>
      <family val="2"/>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rgb="FF0000FF"/>
      </left>
      <right style="medium">
        <color rgb="FF0000FF"/>
      </right>
      <top style="medium">
        <color rgb="FF0000FF"/>
      </top>
      <bottom style="medium">
        <color rgb="FF0000FF"/>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rgb="FF0000FF"/>
      </right>
      <top style="medium">
        <color rgb="FF0000FF"/>
      </top>
      <bottom/>
      <diagonal/>
    </border>
    <border>
      <left style="thin">
        <color rgb="FF0000FF"/>
      </left>
      <right style="thin">
        <color rgb="FF0000FF"/>
      </right>
      <top style="medium">
        <color rgb="FF0000FF"/>
      </top>
      <bottom/>
      <diagonal/>
    </border>
    <border>
      <left style="thin">
        <color rgb="FF0000FF"/>
      </left>
      <right style="medium">
        <color rgb="FF0000FF"/>
      </right>
      <top style="medium">
        <color rgb="FF0000FF"/>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3" fillId="0" borderId="0">
      <alignment vertical="center"/>
    </xf>
    <xf numFmtId="9" fontId="9" fillId="0" borderId="0" applyFont="0" applyFill="0" applyBorder="0" applyAlignment="0" applyProtection="0"/>
    <xf numFmtId="9" fontId="1" fillId="0" borderId="0" applyFont="0" applyFill="0" applyBorder="0" applyAlignment="0" applyProtection="0"/>
    <xf numFmtId="0" fontId="1" fillId="0" borderId="0"/>
  </cellStyleXfs>
  <cellXfs count="101">
    <xf numFmtId="0" fontId="0" fillId="0" borderId="0" xfId="0"/>
    <xf numFmtId="0" fontId="1" fillId="0" borderId="1" xfId="1" applyFont="1" applyBorder="1" applyAlignment="1">
      <alignment vertical="center" wrapText="1"/>
    </xf>
    <xf numFmtId="0" fontId="0" fillId="0" borderId="1" xfId="0" applyBorder="1" applyAlignment="1">
      <alignment wrapText="1"/>
    </xf>
    <xf numFmtId="0" fontId="0" fillId="0" borderId="0" xfId="0" applyAlignment="1">
      <alignment wrapText="1"/>
    </xf>
    <xf numFmtId="0" fontId="2" fillId="0" borderId="0" xfId="0" applyFont="1" applyAlignment="1">
      <alignment wrapText="1"/>
    </xf>
    <xf numFmtId="0" fontId="2" fillId="0" borderId="0" xfId="0" applyFont="1"/>
    <xf numFmtId="0" fontId="2" fillId="0" borderId="1" xfId="0" applyFont="1" applyBorder="1" applyAlignment="1">
      <alignment vertical="center" wrapText="1"/>
    </xf>
    <xf numFmtId="0" fontId="2" fillId="3" borderId="2" xfId="0" applyFont="1" applyFill="1" applyBorder="1" applyAlignment="1">
      <alignment horizontal="center" wrapText="1"/>
    </xf>
    <xf numFmtId="49" fontId="2" fillId="2" borderId="1" xfId="1" applyNumberFormat="1" applyFont="1" applyFill="1" applyBorder="1" applyAlignment="1">
      <alignment horizontal="left" vertical="center" wrapText="1"/>
    </xf>
    <xf numFmtId="0" fontId="2" fillId="2" borderId="1" xfId="1" applyFont="1" applyFill="1" applyBorder="1" applyAlignment="1">
      <alignment vertical="center" wrapText="1"/>
    </xf>
    <xf numFmtId="0" fontId="0" fillId="2" borderId="1" xfId="0" applyFill="1" applyBorder="1" applyAlignment="1">
      <alignment wrapText="1"/>
    </xf>
    <xf numFmtId="0" fontId="1" fillId="2" borderId="1" xfId="0" applyFont="1" applyFill="1" applyBorder="1" applyAlignment="1">
      <alignment wrapText="1"/>
    </xf>
    <xf numFmtId="49" fontId="2" fillId="0" borderId="1" xfId="1" applyNumberFormat="1" applyFont="1" applyBorder="1" applyAlignment="1">
      <alignment horizontal="left" vertical="center" wrapText="1"/>
    </xf>
    <xf numFmtId="0" fontId="2" fillId="0" borderId="1" xfId="1" applyFont="1" applyBorder="1" applyAlignment="1">
      <alignment vertical="center" wrapText="1"/>
    </xf>
    <xf numFmtId="0" fontId="1" fillId="0" borderId="1" xfId="0" applyFont="1" applyBorder="1" applyAlignment="1">
      <alignment wrapText="1"/>
    </xf>
    <xf numFmtId="49" fontId="1" fillId="0" borderId="1" xfId="1" applyNumberFormat="1" applyFont="1" applyBorder="1" applyAlignment="1">
      <alignment horizontal="left" vertical="center" wrapText="1"/>
    </xf>
    <xf numFmtId="0" fontId="1" fillId="0" borderId="0" xfId="0" applyFont="1" applyAlignment="1">
      <alignment wrapText="1"/>
    </xf>
    <xf numFmtId="0" fontId="10" fillId="0" borderId="2" xfId="0" applyFont="1" applyBorder="1" applyAlignment="1">
      <alignment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5" xfId="0" applyFont="1" applyFill="1" applyBorder="1" applyAlignment="1">
      <alignment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 xfId="0" applyFont="1" applyFill="1" applyBorder="1" applyAlignment="1">
      <alignment vertical="center" wrapText="1"/>
    </xf>
    <xf numFmtId="0" fontId="6" fillId="0" borderId="0" xfId="0" applyFont="1" applyAlignment="1">
      <alignment wrapText="1"/>
    </xf>
    <xf numFmtId="0" fontId="7" fillId="0" borderId="0" xfId="0" applyFont="1" applyAlignment="1">
      <alignment horizontal="center" vertical="center" wrapText="1"/>
    </xf>
    <xf numFmtId="0" fontId="8" fillId="0" borderId="0" xfId="0" applyFont="1" applyAlignment="1">
      <alignment horizontal="left" wrapText="1"/>
    </xf>
    <xf numFmtId="164" fontId="4" fillId="0" borderId="0" xfId="0" applyNumberFormat="1" applyFont="1" applyAlignment="1">
      <alignment horizontal="left" wrapText="1"/>
    </xf>
    <xf numFmtId="0" fontId="4" fillId="0" borderId="1" xfId="0" applyFont="1" applyBorder="1" applyAlignment="1">
      <alignment horizontal="left" vertical="center" wrapText="1"/>
    </xf>
    <xf numFmtId="0" fontId="0" fillId="4" borderId="1" xfId="0" applyFill="1" applyBorder="1" applyAlignment="1">
      <alignment wrapText="1"/>
    </xf>
    <xf numFmtId="0" fontId="1" fillId="4" borderId="1" xfId="0" applyFont="1" applyFill="1" applyBorder="1" applyAlignment="1">
      <alignment wrapText="1"/>
    </xf>
    <xf numFmtId="0" fontId="2" fillId="4" borderId="0" xfId="0" applyFont="1" applyFill="1" applyAlignment="1">
      <alignment vertical="center" wrapText="1"/>
    </xf>
    <xf numFmtId="9" fontId="2" fillId="4" borderId="0" xfId="2" applyFont="1" applyFill="1" applyAlignment="1">
      <alignment vertical="center" wrapText="1"/>
    </xf>
    <xf numFmtId="0" fontId="1" fillId="4" borderId="1" xfId="1" applyFont="1" applyFill="1" applyBorder="1" applyAlignment="1">
      <alignment vertical="center" wrapText="1"/>
    </xf>
    <xf numFmtId="0" fontId="0" fillId="4" borderId="0" xfId="0" applyFill="1" applyAlignment="1">
      <alignment wrapText="1"/>
    </xf>
    <xf numFmtId="0" fontId="12" fillId="4" borderId="0" xfId="0" applyFont="1" applyFill="1" applyAlignment="1">
      <alignment vertical="top"/>
    </xf>
    <xf numFmtId="49" fontId="4" fillId="0" borderId="1" xfId="0" applyNumberFormat="1" applyFont="1" applyBorder="1" applyAlignment="1">
      <alignment horizontal="left" vertical="center" wrapText="1"/>
    </xf>
    <xf numFmtId="164" fontId="4" fillId="0" borderId="1" xfId="0" applyNumberFormat="1" applyFont="1" applyBorder="1" applyAlignment="1">
      <alignment horizontal="left" vertical="center" wrapText="1"/>
    </xf>
    <xf numFmtId="10" fontId="0" fillId="0" borderId="0" xfId="3" applyNumberFormat="1" applyFont="1" applyAlignment="1">
      <alignment horizontal="center" vertical="top" wrapText="1"/>
    </xf>
    <xf numFmtId="0" fontId="1" fillId="0" borderId="1" xfId="0" applyFont="1" applyBorder="1" applyAlignment="1">
      <alignment horizontal="left" vertical="center" wrapText="1"/>
    </xf>
    <xf numFmtId="0" fontId="2" fillId="5" borderId="0" xfId="0" applyFont="1" applyFill="1" applyAlignment="1">
      <alignment vertical="center" wrapText="1"/>
    </xf>
    <xf numFmtId="10" fontId="2" fillId="5" borderId="0" xfId="3" applyNumberFormat="1" applyFont="1" applyFill="1" applyAlignment="1">
      <alignment horizontal="center" vertical="center" wrapText="1"/>
    </xf>
    <xf numFmtId="0" fontId="2" fillId="5" borderId="0" xfId="0" applyFont="1" applyFill="1" applyAlignment="1">
      <alignment horizontal="center" vertical="center" wrapText="1"/>
    </xf>
    <xf numFmtId="0" fontId="2" fillId="6" borderId="0" xfId="0" applyFont="1" applyFill="1" applyAlignment="1">
      <alignment horizontal="center" vertical="center" wrapText="1"/>
    </xf>
    <xf numFmtId="0" fontId="13" fillId="0" borderId="0" xfId="4" applyFont="1" applyAlignment="1">
      <alignment horizontal="left" vertical="top" wrapText="1"/>
    </xf>
    <xf numFmtId="0" fontId="14" fillId="0" borderId="0" xfId="4" applyFont="1" applyAlignment="1">
      <alignment horizontal="center" vertical="top"/>
    </xf>
    <xf numFmtId="0" fontId="1" fillId="0" borderId="0" xfId="4" applyAlignment="1">
      <alignment horizontal="center" vertical="top"/>
    </xf>
    <xf numFmtId="0" fontId="1" fillId="4" borderId="0" xfId="0" applyFont="1" applyFill="1" applyAlignment="1">
      <alignment wrapText="1"/>
    </xf>
    <xf numFmtId="0" fontId="15" fillId="7" borderId="0" xfId="4" applyFont="1" applyFill="1" applyAlignment="1">
      <alignment horizontal="left" vertical="top" wrapText="1"/>
    </xf>
    <xf numFmtId="0" fontId="14" fillId="7" borderId="0" xfId="4" applyFont="1" applyFill="1" applyAlignment="1">
      <alignment horizontal="center" vertical="top"/>
    </xf>
    <xf numFmtId="0" fontId="15" fillId="8" borderId="0" xfId="4" applyFont="1" applyFill="1" applyAlignment="1">
      <alignment horizontal="left" vertical="top" wrapText="1"/>
    </xf>
    <xf numFmtId="0" fontId="14" fillId="8" borderId="0" xfId="4" applyFont="1" applyFill="1" applyAlignment="1">
      <alignment horizontal="center" vertical="top"/>
    </xf>
    <xf numFmtId="0" fontId="15" fillId="0" borderId="0" xfId="4" applyFont="1" applyAlignment="1">
      <alignment horizontal="left" vertical="top" wrapText="1"/>
    </xf>
    <xf numFmtId="0" fontId="18" fillId="0" borderId="0" xfId="4" applyFont="1" applyAlignment="1">
      <alignment horizontal="center"/>
    </xf>
    <xf numFmtId="0" fontId="19" fillId="0" borderId="0" xfId="4" applyFont="1" applyAlignment="1">
      <alignment horizontal="left" vertical="center" wrapText="1"/>
    </xf>
    <xf numFmtId="0" fontId="19" fillId="0" borderId="0" xfId="4" applyFont="1" applyAlignment="1">
      <alignment horizontal="left" vertical="center" wrapText="1" indent="2"/>
    </xf>
    <xf numFmtId="0" fontId="19" fillId="0" borderId="0" xfId="4" applyFont="1" applyAlignment="1">
      <alignment horizontal="left" vertical="center" indent="9"/>
    </xf>
    <xf numFmtId="1" fontId="23" fillId="0" borderId="0" xfId="4" applyNumberFormat="1" applyFont="1" applyAlignment="1">
      <alignment horizontal="center" vertical="top"/>
    </xf>
    <xf numFmtId="0" fontId="15" fillId="0" borderId="0" xfId="4" applyFont="1" applyAlignment="1">
      <alignment vertical="top" wrapText="1"/>
    </xf>
    <xf numFmtId="0" fontId="1" fillId="0" borderId="0" xfId="0" applyFont="1" applyAlignment="1">
      <alignment horizontal="left" vertical="center" wrapText="1"/>
    </xf>
    <xf numFmtId="0" fontId="1" fillId="0" borderId="0" xfId="0" applyFont="1" applyAlignment="1">
      <alignment vertical="center" wrapText="1"/>
    </xf>
    <xf numFmtId="3" fontId="1" fillId="4" borderId="0" xfId="0" applyNumberFormat="1" applyFont="1" applyFill="1" applyAlignment="1">
      <alignment horizontal="center" vertical="top" wrapText="1"/>
    </xf>
    <xf numFmtId="0" fontId="13" fillId="0" borderId="0" xfId="4" applyFont="1" applyAlignment="1">
      <alignment horizontal="center" vertical="top" wrapText="1"/>
    </xf>
    <xf numFmtId="0" fontId="15" fillId="7" borderId="0" xfId="4" applyFont="1" applyFill="1" applyAlignment="1">
      <alignment horizontal="center" vertical="top" wrapText="1"/>
    </xf>
    <xf numFmtId="0" fontId="15" fillId="8" borderId="0" xfId="4" applyFont="1" applyFill="1" applyAlignment="1">
      <alignment horizontal="center" vertical="top" wrapText="1"/>
    </xf>
    <xf numFmtId="0" fontId="15" fillId="0" borderId="0" xfId="4" applyFont="1" applyAlignment="1">
      <alignment horizontal="center" vertical="top" wrapText="1"/>
    </xf>
    <xf numFmtId="0" fontId="17" fillId="0" borderId="0" xfId="4" applyFont="1" applyAlignment="1">
      <alignment horizontal="left" vertical="top" wrapText="1"/>
    </xf>
    <xf numFmtId="0" fontId="17" fillId="0" borderId="0" xfId="4" applyFont="1" applyAlignment="1">
      <alignment horizontal="center" vertical="top" wrapText="1"/>
    </xf>
    <xf numFmtId="0" fontId="19" fillId="0" borderId="0" xfId="4" applyFont="1" applyAlignment="1">
      <alignment horizontal="center" vertical="center" wrapText="1"/>
    </xf>
    <xf numFmtId="0" fontId="19" fillId="0" borderId="0" xfId="4" applyFont="1" applyAlignment="1">
      <alignment horizontal="center" vertical="center"/>
    </xf>
    <xf numFmtId="0" fontId="21" fillId="0" borderId="0" xfId="4" applyFont="1" applyAlignment="1">
      <alignment horizontal="left" vertical="center" wrapText="1"/>
    </xf>
    <xf numFmtId="0" fontId="21" fillId="0" borderId="0" xfId="4" applyFont="1" applyAlignment="1">
      <alignment horizontal="center" vertical="center" wrapText="1"/>
    </xf>
    <xf numFmtId="0" fontId="24" fillId="0" borderId="0" xfId="4" applyFont="1" applyAlignment="1">
      <alignment horizontal="left" vertical="top" wrapText="1"/>
    </xf>
    <xf numFmtId="0" fontId="24" fillId="0" borderId="0" xfId="4" applyFont="1" applyAlignment="1">
      <alignment horizontal="center" vertical="top" wrapText="1"/>
    </xf>
    <xf numFmtId="0" fontId="19" fillId="0" borderId="0" xfId="4" applyFont="1" applyAlignment="1">
      <alignment horizontal="left" vertical="top" wrapText="1"/>
    </xf>
    <xf numFmtId="0" fontId="19" fillId="0" borderId="0" xfId="4" applyFont="1" applyAlignment="1">
      <alignment horizontal="center" vertical="top" wrapText="1"/>
    </xf>
    <xf numFmtId="0" fontId="24" fillId="0" borderId="0" xfId="4" applyFont="1" applyAlignment="1">
      <alignment horizontal="left" vertical="top" wrapText="1" indent="1"/>
    </xf>
    <xf numFmtId="0" fontId="12" fillId="4" borderId="0" xfId="0" applyFont="1" applyFill="1" applyAlignment="1">
      <alignment horizontal="left" vertical="center" wrapText="1"/>
    </xf>
    <xf numFmtId="0" fontId="6" fillId="0" borderId="11" xfId="0" applyFont="1" applyBorder="1" applyAlignment="1">
      <alignment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1" xfId="0" applyFont="1" applyBorder="1" applyAlignment="1">
      <alignment horizontal="left" wrapText="1"/>
    </xf>
    <xf numFmtId="0" fontId="4" fillId="0" borderId="1" xfId="0" applyFont="1" applyBorder="1" applyAlignment="1">
      <alignment horizontal="left" wrapText="1"/>
    </xf>
    <xf numFmtId="0" fontId="4" fillId="0" borderId="1" xfId="0" applyFont="1" applyBorder="1" applyAlignment="1">
      <alignment horizontal="left"/>
    </xf>
    <xf numFmtId="49" fontId="4" fillId="0" borderId="11" xfId="0" applyNumberFormat="1" applyFont="1" applyBorder="1" applyAlignment="1">
      <alignment horizontal="left" wrapText="1"/>
    </xf>
    <xf numFmtId="49" fontId="4" fillId="0" borderId="12" xfId="0" applyNumberFormat="1" applyFont="1" applyBorder="1" applyAlignment="1">
      <alignment horizontal="left" wrapText="1"/>
    </xf>
    <xf numFmtId="164" fontId="4" fillId="0" borderId="11" xfId="0" applyNumberFormat="1" applyFont="1" applyBorder="1" applyAlignment="1">
      <alignment horizontal="left" wrapText="1"/>
    </xf>
    <xf numFmtId="164" fontId="4" fillId="0" borderId="12" xfId="0" applyNumberFormat="1" applyFont="1" applyBorder="1" applyAlignment="1">
      <alignment horizontal="left" wrapText="1"/>
    </xf>
    <xf numFmtId="0" fontId="2" fillId="0" borderId="0" xfId="0" applyFont="1" applyAlignment="1">
      <alignment horizontal="left" vertical="top" wrapText="1"/>
    </xf>
    <xf numFmtId="0" fontId="6" fillId="0" borderId="1" xfId="0" applyFont="1" applyBorder="1" applyAlignment="1">
      <alignment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11" fillId="4" borderId="0" xfId="0" applyFont="1" applyFill="1" applyAlignment="1">
      <alignment horizontal="left" vertical="center" wrapText="1"/>
    </xf>
    <xf numFmtId="1" fontId="23" fillId="0" borderId="0" xfId="4" applyNumberFormat="1" applyFont="1" applyFill="1" applyAlignment="1">
      <alignment horizontal="center" vertical="top"/>
    </xf>
    <xf numFmtId="3" fontId="26" fillId="4" borderId="0" xfId="4" applyNumberFormat="1" applyFont="1" applyFill="1" applyAlignment="1">
      <alignment horizontal="left" vertical="top" wrapText="1"/>
    </xf>
    <xf numFmtId="3" fontId="14" fillId="0" borderId="0" xfId="4" applyNumberFormat="1" applyFont="1" applyFill="1" applyAlignment="1">
      <alignment horizontal="center" vertical="top"/>
    </xf>
    <xf numFmtId="0" fontId="1" fillId="0" borderId="0" xfId="4" applyNumberFormat="1" applyFont="1" applyFill="1" applyAlignment="1">
      <alignment horizontal="center" vertical="top"/>
    </xf>
  </cellXfs>
  <cellStyles count="5">
    <cellStyle name="Normal" xfId="0" builtinId="0"/>
    <cellStyle name="Normal 2 3" xfId="4" xr:uid="{F35CCE83-4F50-4317-8453-9650341A9ED0}"/>
    <cellStyle name="Normal_Sheet1" xfId="1" xr:uid="{00000000-0005-0000-0000-000001000000}"/>
    <cellStyle name="Percent" xfId="2" builtinId="5"/>
    <cellStyle name="Percent 2" xfId="3" xr:uid="{3814BA87-5D79-4F71-ABC0-62A1583BD5D8}"/>
  </cellStyles>
  <dxfs count="39">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theme="0"/>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theme="0"/>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0" formatCode="General"/>
      <alignment horizontal="center" vertical="top" textRotation="0" wrapText="0" indent="0" justifyLastLine="0" shrinkToFit="0" readingOrder="0"/>
    </dxf>
    <dxf>
      <font>
        <b/>
        <color rgb="FFC00000"/>
        <family val="2"/>
      </font>
      <numFmt numFmtId="3" formatCode="#,##0"/>
      <alignment horizontal="center" vertical="top" textRotation="0" wrapText="0" indent="0" justifyLastLine="0" shrinkToFit="0" readingOrder="0"/>
    </dxf>
    <dxf>
      <font>
        <b/>
        <sz val="12"/>
        <color rgb="FFC00000"/>
        <name val="Aptos"/>
        <family val="2"/>
      </font>
      <numFmt numFmtId="3" formatCode="#,##0"/>
      <fill>
        <patternFill patternType="solid">
          <fgColor indexed="64"/>
          <bgColor theme="0"/>
        </patternFill>
      </fill>
      <alignment horizontal="left" vertical="top" textRotation="0" wrapText="1" indent="0" justifyLastLine="0" shrinkToFit="0" readingOrder="0"/>
    </dxf>
    <dxf>
      <font>
        <b/>
        <i val="0"/>
        <strike val="0"/>
        <condense val="0"/>
        <extend val="0"/>
        <outline val="0"/>
        <shadow val="0"/>
        <u val="none"/>
        <vertAlign val="baseline"/>
        <sz val="12"/>
        <color rgb="FFFF0000"/>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rgb="FFFF0000"/>
        <name val="Calibri"/>
        <family val="2"/>
        <scheme val="minor"/>
      </font>
      <numFmt numFmtId="1" formatCode="0"/>
      <alignment horizontal="center" vertical="top"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auto="1"/>
        <name val="Arial"/>
        <family val="2"/>
        <scheme val="none"/>
      </font>
      <fill>
        <patternFill patternType="solid">
          <fgColor indexed="64"/>
          <bgColor theme="1" tint="0.499984740745262"/>
        </patternFill>
      </fill>
      <alignment horizontal="center" vertical="center" textRotation="0" wrapText="1" indent="0" justifyLastLine="0" shrinkToFit="0" readingOrder="0"/>
      <border diagonalUp="0" diagonalDown="0" outline="0">
        <left style="thin">
          <color rgb="FF0000FF"/>
        </left>
        <right style="thin">
          <color rgb="FF0000FF"/>
        </right>
        <top/>
        <bottom/>
      </border>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32522</xdr:rowOff>
    </xdr:from>
    <xdr:to>
      <xdr:col>0</xdr:col>
      <xdr:colOff>781050</xdr:colOff>
      <xdr:row>3</xdr:row>
      <xdr:rowOff>200067</xdr:rowOff>
    </xdr:to>
    <xdr:pic>
      <xdr:nvPicPr>
        <xdr:cNvPr id="2" name="Picture 1">
          <a:extLst>
            <a:ext uri="{FF2B5EF4-FFF2-40B4-BE49-F238E27FC236}">
              <a16:creationId xmlns:a16="http://schemas.microsoft.com/office/drawing/2014/main" id="{1C76AE71-A7B3-264E-DD72-A9CE68CC55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2522"/>
          <a:ext cx="733425" cy="796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28574</xdr:colOff>
      <xdr:row>3</xdr:row>
      <xdr:rowOff>180974</xdr:rowOff>
    </xdr:to>
    <xdr:pic>
      <xdr:nvPicPr>
        <xdr:cNvPr id="2" name="Picture 1" descr="C:\Users\souhab\Desktop\Logos\Final\Logo-Alfa-Red-02.png">
          <a:extLst>
            <a:ext uri="{FF2B5EF4-FFF2-40B4-BE49-F238E27FC236}">
              <a16:creationId xmlns:a16="http://schemas.microsoft.com/office/drawing/2014/main" id="{20E816F3-2CDD-4FD8-834D-1A5839D918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 y="38099"/>
          <a:ext cx="882650" cy="7715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38100</xdr:rowOff>
    </xdr:from>
    <xdr:to>
      <xdr:col>0</xdr:col>
      <xdr:colOff>847725</xdr:colOff>
      <xdr:row>3</xdr:row>
      <xdr:rowOff>205645</xdr:rowOff>
    </xdr:to>
    <xdr:pic>
      <xdr:nvPicPr>
        <xdr:cNvPr id="3" name="Picture 2">
          <a:extLst>
            <a:ext uri="{FF2B5EF4-FFF2-40B4-BE49-F238E27FC236}">
              <a16:creationId xmlns:a16="http://schemas.microsoft.com/office/drawing/2014/main" id="{CC02C735-9757-47C6-8A14-9C4B86B745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38100"/>
          <a:ext cx="733425" cy="796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CC40CA-FE79-4105-A936-DE084F7955D6}" name="Table1" displayName="Table1" ref="A8:R129" totalsRowCount="1" headerRowDxfId="38" dataDxfId="37" tableBorderDxfId="36">
  <tableColumns count="18">
    <tableColumn id="1" xr3:uid="{9BAFA606-AE6A-40B6-835A-E37F54A43F8E}" name="Article" totalsRowLabel="Total" dataDxfId="35" totalsRowDxfId="17" dataCellStyle="Normal 2 3"/>
    <tableColumn id="2" xr3:uid="{7085A238-F982-42B2-8F97-87623AF34CA4}" name="Requirements" dataDxfId="34" totalsRowDxfId="16" dataCellStyle="Normal 2 3"/>
    <tableColumn id="3" xr3:uid="{7DC9D102-9FD6-43CF-884B-99C8744DC611}" name="Weight" totalsRowFunction="sum" dataDxfId="33" totalsRowDxfId="15" dataCellStyle="Normal 2 3"/>
    <tableColumn id="18" xr3:uid="{CFC5164F-8C29-4D91-A0DD-B8033C8EC80B}" name="Killer" dataDxfId="32" totalsRowDxfId="14" dataCellStyle="Normal 2 3"/>
    <tableColumn id="4" xr3:uid="{0CB0899C-563A-4172-BA65-E65019EF731D}" name="Responsible Entity" dataDxfId="31" totalsRowDxfId="13" dataCellStyle="Normal 2 3"/>
    <tableColumn id="5" xr3:uid="{9FDACE49-F679-4043-A5D8-C09F0A632711}" name="Supplier 1" dataDxfId="30" totalsRowDxfId="12"/>
    <tableColumn id="6" xr3:uid="{FCE11CA4-B480-4624-BF02-39FF9F9C072A}" name="Supplier 2" dataDxfId="29" totalsRowDxfId="11"/>
    <tableColumn id="7" xr3:uid="{D22066E1-4E0C-4F9C-B9FF-8D171081496F}" name="Supplier 3" dataDxfId="28" totalsRowDxfId="10"/>
    <tableColumn id="8" xr3:uid="{C9FD610C-ED8F-48D6-A213-3246F762D23F}" name="Supplier 4" dataDxfId="27" totalsRowDxfId="9"/>
    <tableColumn id="9" xr3:uid="{8DBDB753-62C4-4CF3-BB50-B3EB63245FBE}" name="Supplier 5" dataDxfId="26" totalsRowDxfId="8"/>
    <tableColumn id="10" xr3:uid="{69297747-92B3-4E76-9DFE-4B344CD96E84}" name="Supplier 6" dataDxfId="25" totalsRowDxfId="7"/>
    <tableColumn id="11" xr3:uid="{8E72EC7A-EE40-4819-8FB6-C81B0E2D5280}" name="Remarks" totalsRowLabel="Total" dataDxfId="24" totalsRowDxfId="6"/>
    <tableColumn id="12" xr3:uid="{7734B7DE-12AD-410D-BA65-774DFE500A87}" name="Supplier 1_x000a_Final" totalsRowFunction="sum" dataDxfId="23" totalsRowDxfId="5"/>
    <tableColumn id="13" xr3:uid="{72C99631-4161-47D6-95C7-CACB8E59D7C4}" name="Supplier 2_x000a_Final" totalsRowFunction="sum" dataDxfId="22" totalsRowDxfId="4"/>
    <tableColumn id="14" xr3:uid="{0927F9BC-EC2B-4D1A-ACF4-CF4F6DF0C1BA}" name="Supplier 3_x000a_Final" totalsRowFunction="sum" dataDxfId="21" totalsRowDxfId="3"/>
    <tableColumn id="15" xr3:uid="{7DD7ABA7-ECDD-4041-9092-8336BB58083D}" name="Supplier 4_x000a_Final" totalsRowFunction="sum" dataDxfId="20" totalsRowDxfId="2"/>
    <tableColumn id="16" xr3:uid="{D3C2FC28-A951-4B8E-9F74-5391FEB14309}" name="Supplier 5_x000a_Final" totalsRowFunction="sum" dataDxfId="19" totalsRowDxfId="1"/>
    <tableColumn id="17" xr3:uid="{AC2F3359-7E31-4EC0-B679-30E54D17B771}" name="Supplier 6_x000a_Final" totalsRowFunction="sum" dataDxfId="18" totalsRowDxfId="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6"/>
  <sheetViews>
    <sheetView zoomScaleNormal="100" workbookViewId="0">
      <selection activeCell="F17" sqref="F17"/>
    </sheetView>
  </sheetViews>
  <sheetFormatPr defaultRowHeight="12.5"/>
  <cols>
    <col min="1" max="1" width="14.7265625" customWidth="1"/>
    <col min="5" max="5" width="13.26953125" customWidth="1"/>
    <col min="6" max="6" width="17" customWidth="1"/>
    <col min="7" max="7" width="16.453125" customWidth="1"/>
    <col min="8" max="8" width="7.54296875" customWidth="1"/>
    <col min="9" max="9" width="9.1796875" customWidth="1"/>
    <col min="12" max="12" width="19.81640625" customWidth="1"/>
  </cols>
  <sheetData>
    <row r="1" spans="1:13" ht="16.5" customHeight="1">
      <c r="A1" s="93"/>
      <c r="B1" s="94" t="s">
        <v>55</v>
      </c>
      <c r="C1" s="94"/>
      <c r="D1" s="94"/>
      <c r="E1" s="94"/>
      <c r="F1" s="94"/>
      <c r="G1" s="94"/>
      <c r="H1" s="94"/>
      <c r="I1" s="94"/>
      <c r="J1" s="95" t="s">
        <v>42</v>
      </c>
      <c r="K1" s="95"/>
      <c r="L1" s="32" t="s">
        <v>49</v>
      </c>
    </row>
    <row r="2" spans="1:13" ht="16.5" customHeight="1">
      <c r="A2" s="93"/>
      <c r="B2" s="94"/>
      <c r="C2" s="94"/>
      <c r="D2" s="94"/>
      <c r="E2" s="94"/>
      <c r="F2" s="94"/>
      <c r="G2" s="94"/>
      <c r="H2" s="94"/>
      <c r="I2" s="94"/>
      <c r="J2" s="95" t="s">
        <v>43</v>
      </c>
      <c r="K2" s="95"/>
      <c r="L2" s="32" t="s">
        <v>48</v>
      </c>
    </row>
    <row r="3" spans="1:13" ht="16.5" customHeight="1">
      <c r="A3" s="93"/>
      <c r="B3" s="94"/>
      <c r="C3" s="94"/>
      <c r="D3" s="94"/>
      <c r="E3" s="94"/>
      <c r="F3" s="94"/>
      <c r="G3" s="94"/>
      <c r="H3" s="94"/>
      <c r="I3" s="94"/>
      <c r="J3" s="95" t="s">
        <v>44</v>
      </c>
      <c r="K3" s="95"/>
      <c r="L3" s="40" t="s">
        <v>54</v>
      </c>
    </row>
    <row r="4" spans="1:13" ht="16.5" customHeight="1">
      <c r="A4" s="93"/>
      <c r="B4" s="94"/>
      <c r="C4" s="94"/>
      <c r="D4" s="94"/>
      <c r="E4" s="94"/>
      <c r="F4" s="94"/>
      <c r="G4" s="94"/>
      <c r="H4" s="94"/>
      <c r="I4" s="94"/>
      <c r="J4" s="95" t="s">
        <v>45</v>
      </c>
      <c r="K4" s="95"/>
      <c r="L4" s="41">
        <v>45901</v>
      </c>
    </row>
    <row r="5" spans="1:13" ht="16.5" customHeight="1">
      <c r="A5" s="28"/>
      <c r="B5" s="29"/>
      <c r="C5" s="29"/>
      <c r="D5" s="29"/>
      <c r="E5" s="29"/>
      <c r="F5" s="29"/>
      <c r="G5" s="29"/>
      <c r="H5" s="29"/>
      <c r="I5" s="29"/>
      <c r="J5" s="30"/>
      <c r="K5" s="30"/>
      <c r="L5" s="31"/>
    </row>
    <row r="7" spans="1:13" ht="15.75" customHeight="1">
      <c r="A7" s="5"/>
    </row>
    <row r="8" spans="1:13" ht="13">
      <c r="A8" s="5" t="s">
        <v>53</v>
      </c>
    </row>
    <row r="9" spans="1:13" ht="13">
      <c r="A9" s="5" t="s">
        <v>52</v>
      </c>
    </row>
    <row r="10" spans="1:13" ht="13">
      <c r="A10" s="5" t="s">
        <v>46</v>
      </c>
    </row>
    <row r="11" spans="1:13" ht="14.5" customHeight="1">
      <c r="A11" s="5" t="s">
        <v>47</v>
      </c>
    </row>
    <row r="14" spans="1:13" ht="36" customHeight="1">
      <c r="A14" s="92" t="s">
        <v>51</v>
      </c>
      <c r="B14" s="92"/>
      <c r="C14" s="92"/>
      <c r="D14" s="92"/>
      <c r="E14" s="92"/>
      <c r="F14" s="92"/>
      <c r="G14" s="92"/>
      <c r="H14" s="92"/>
      <c r="I14" s="92"/>
      <c r="J14" s="92"/>
      <c r="K14" s="92"/>
      <c r="L14" s="92"/>
    </row>
    <row r="15" spans="1:13" ht="13">
      <c r="M15" s="39"/>
    </row>
    <row r="16" spans="1:13" ht="13">
      <c r="M16" s="39"/>
    </row>
  </sheetData>
  <mergeCells count="7">
    <mergeCell ref="A14:L14"/>
    <mergeCell ref="A1:A4"/>
    <mergeCell ref="B1:I4"/>
    <mergeCell ref="J1:K1"/>
    <mergeCell ref="J2:K2"/>
    <mergeCell ref="J3:K3"/>
    <mergeCell ref="J4:K4"/>
  </mergeCells>
  <phoneticPr fontId="4" type="noConversion"/>
  <pageMargins left="0.74803149606299202" right="0.74803149606299202" top="0.98425196850393704" bottom="0.98425196850393704" header="0.511811023622047" footer="0.511811023622047"/>
  <pageSetup paperSize="9" scale="86" orientation="landscape" r:id="rId1"/>
  <headerFooter alignWithMargins="0">
    <oddFooter xml:space="preserve">&amp;CThis document is the property of Mobile Interim Company 1 S.A.L., it cannot be diffused externally without the prior approval of the management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71418-D4AE-4C80-853C-4A19C0C0DA3E}">
  <dimension ref="A1:R129"/>
  <sheetViews>
    <sheetView showGridLines="0" tabSelected="1" showWhiteSpace="0" topLeftCell="A123" zoomScale="90" zoomScaleNormal="90" workbookViewId="0">
      <selection activeCell="C125" sqref="C125"/>
    </sheetView>
  </sheetViews>
  <sheetFormatPr defaultColWidth="13.81640625" defaultRowHeight="12.5"/>
  <cols>
    <col min="1" max="1" width="12.6328125" style="3" customWidth="1"/>
    <col min="2" max="2" width="72.54296875" style="3" customWidth="1"/>
    <col min="3" max="3" width="10.7265625" style="42" customWidth="1"/>
    <col min="4" max="4" width="6.1796875" style="42" customWidth="1"/>
    <col min="5" max="5" width="12.7265625" style="3" customWidth="1"/>
    <col min="6" max="11" width="9.7265625" style="3" bestFit="1" customWidth="1"/>
    <col min="12" max="12" width="8.7265625" style="3" bestFit="1" customWidth="1"/>
    <col min="13" max="14" width="9.7265625" style="3" bestFit="1" customWidth="1"/>
    <col min="15" max="15" width="10.81640625" style="3" customWidth="1"/>
    <col min="16" max="16" width="10.90625" style="3" customWidth="1"/>
    <col min="17" max="17" width="10.6328125" style="3" customWidth="1"/>
    <col min="18" max="18" width="10.54296875" style="3" customWidth="1"/>
    <col min="19" max="16384" width="13.81640625" style="3"/>
  </cols>
  <sheetData>
    <row r="1" spans="1:18" ht="16.5" customHeight="1">
      <c r="A1" s="82"/>
      <c r="B1" s="83" t="s">
        <v>56</v>
      </c>
      <c r="C1" s="83"/>
      <c r="D1" s="83"/>
      <c r="E1" s="83"/>
      <c r="F1" s="83"/>
      <c r="G1" s="83"/>
      <c r="H1" s="83"/>
      <c r="I1" s="83"/>
      <c r="J1" s="83"/>
      <c r="K1" s="83"/>
      <c r="L1" s="83"/>
      <c r="M1" s="83"/>
      <c r="N1" s="84"/>
      <c r="O1" s="85" t="s">
        <v>42</v>
      </c>
      <c r="P1" s="85"/>
      <c r="Q1" s="86" t="s">
        <v>49</v>
      </c>
      <c r="R1" s="86"/>
    </row>
    <row r="2" spans="1:18" ht="16.5" customHeight="1">
      <c r="A2" s="82"/>
      <c r="B2" s="83"/>
      <c r="C2" s="83"/>
      <c r="D2" s="83"/>
      <c r="E2" s="83"/>
      <c r="F2" s="83"/>
      <c r="G2" s="83"/>
      <c r="H2" s="83"/>
      <c r="I2" s="83"/>
      <c r="J2" s="83"/>
      <c r="K2" s="83"/>
      <c r="L2" s="83"/>
      <c r="M2" s="83"/>
      <c r="N2" s="84"/>
      <c r="O2" s="85" t="s">
        <v>43</v>
      </c>
      <c r="P2" s="85"/>
      <c r="Q2" s="86" t="s">
        <v>48</v>
      </c>
      <c r="R2" s="87"/>
    </row>
    <row r="3" spans="1:18" ht="16.5" customHeight="1">
      <c r="A3" s="82"/>
      <c r="B3" s="83"/>
      <c r="C3" s="83"/>
      <c r="D3" s="83"/>
      <c r="E3" s="83"/>
      <c r="F3" s="83"/>
      <c r="G3" s="83"/>
      <c r="H3" s="83"/>
      <c r="I3" s="83"/>
      <c r="J3" s="83"/>
      <c r="K3" s="83"/>
      <c r="L3" s="83"/>
      <c r="M3" s="83"/>
      <c r="N3" s="84"/>
      <c r="O3" s="85" t="s">
        <v>44</v>
      </c>
      <c r="P3" s="85"/>
      <c r="Q3" s="88" t="s">
        <v>54</v>
      </c>
      <c r="R3" s="89"/>
    </row>
    <row r="4" spans="1:18" ht="16.5" customHeight="1">
      <c r="A4" s="82"/>
      <c r="B4" s="83"/>
      <c r="C4" s="83"/>
      <c r="D4" s="83"/>
      <c r="E4" s="83"/>
      <c r="F4" s="83"/>
      <c r="G4" s="83"/>
      <c r="H4" s="83"/>
      <c r="I4" s="83"/>
      <c r="J4" s="83"/>
      <c r="K4" s="83"/>
      <c r="L4" s="83"/>
      <c r="M4" s="83"/>
      <c r="N4" s="84"/>
      <c r="O4" s="85" t="s">
        <v>45</v>
      </c>
      <c r="P4" s="85"/>
      <c r="Q4" s="90">
        <v>45901</v>
      </c>
      <c r="R4" s="91"/>
    </row>
    <row r="5" spans="1:18" ht="16.5" customHeight="1"/>
    <row r="6" spans="1:18" ht="28.5" customHeight="1">
      <c r="A6" s="27" t="s">
        <v>21</v>
      </c>
      <c r="B6" s="43" t="s">
        <v>57</v>
      </c>
      <c r="E6" s="81" t="s">
        <v>50</v>
      </c>
      <c r="F6" s="81"/>
      <c r="G6" s="81"/>
      <c r="H6" s="81"/>
      <c r="I6" s="81"/>
      <c r="J6" s="81"/>
      <c r="K6" s="81"/>
      <c r="L6" s="81"/>
      <c r="M6" s="81"/>
      <c r="N6" s="81"/>
      <c r="O6" s="81"/>
      <c r="P6" s="81"/>
      <c r="Q6" s="81"/>
      <c r="R6" s="81"/>
    </row>
    <row r="7" spans="1:18" ht="13">
      <c r="F7" s="4"/>
      <c r="G7" s="4"/>
      <c r="H7" s="4"/>
      <c r="I7" s="4"/>
      <c r="J7" s="4"/>
      <c r="K7" s="4"/>
    </row>
    <row r="8" spans="1:18" ht="26">
      <c r="A8" s="44" t="s">
        <v>0</v>
      </c>
      <c r="B8" s="44" t="s">
        <v>41</v>
      </c>
      <c r="C8" s="45" t="s">
        <v>2</v>
      </c>
      <c r="D8" s="45" t="s">
        <v>58</v>
      </c>
      <c r="E8" s="46" t="s">
        <v>20</v>
      </c>
      <c r="F8" s="46" t="s">
        <v>4</v>
      </c>
      <c r="G8" s="46" t="s">
        <v>5</v>
      </c>
      <c r="H8" s="46" t="s">
        <v>6</v>
      </c>
      <c r="I8" s="46" t="s">
        <v>7</v>
      </c>
      <c r="J8" s="46" t="s">
        <v>8</v>
      </c>
      <c r="K8" s="46" t="s">
        <v>9</v>
      </c>
      <c r="L8" s="46" t="s">
        <v>1</v>
      </c>
      <c r="M8" s="47" t="s">
        <v>10</v>
      </c>
      <c r="N8" s="47" t="s">
        <v>11</v>
      </c>
      <c r="O8" s="47" t="s">
        <v>12</v>
      </c>
      <c r="P8" s="47" t="s">
        <v>13</v>
      </c>
      <c r="Q8" s="47" t="s">
        <v>14</v>
      </c>
      <c r="R8" s="47" t="s">
        <v>15</v>
      </c>
    </row>
    <row r="9" spans="1:18" ht="15.5">
      <c r="A9" s="61"/>
      <c r="B9" s="48" t="s">
        <v>59</v>
      </c>
      <c r="C9" s="66"/>
      <c r="D9" s="49"/>
      <c r="E9" s="50"/>
      <c r="F9" s="38"/>
      <c r="M9" s="51"/>
      <c r="N9" s="16"/>
      <c r="O9" s="16"/>
      <c r="P9" s="16"/>
      <c r="Q9" s="16"/>
      <c r="R9" s="16"/>
    </row>
    <row r="10" spans="1:18" ht="15.5">
      <c r="A10" s="61"/>
      <c r="B10" s="48" t="s">
        <v>60</v>
      </c>
      <c r="C10" s="66"/>
      <c r="D10" s="49"/>
      <c r="E10" s="50"/>
      <c r="F10" s="38"/>
      <c r="M10" s="51"/>
      <c r="N10" s="16"/>
      <c r="O10" s="16"/>
      <c r="P10" s="16"/>
      <c r="Q10" s="16"/>
      <c r="R10" s="16"/>
    </row>
    <row r="11" spans="1:18" ht="15.5">
      <c r="A11" s="61"/>
      <c r="B11" s="52" t="s">
        <v>61</v>
      </c>
      <c r="C11" s="67"/>
      <c r="D11" s="53"/>
      <c r="E11" s="50"/>
      <c r="F11" s="38"/>
      <c r="M11" s="51"/>
      <c r="N11" s="16"/>
      <c r="O11" s="16"/>
      <c r="P11" s="16"/>
      <c r="Q11" s="16"/>
      <c r="R11" s="16"/>
    </row>
    <row r="12" spans="1:18" ht="15.5">
      <c r="A12" s="61"/>
      <c r="B12" s="54" t="s">
        <v>62</v>
      </c>
      <c r="C12" s="68"/>
      <c r="D12" s="55"/>
      <c r="E12" s="50"/>
      <c r="F12" s="38"/>
      <c r="M12" s="51"/>
      <c r="N12" s="16"/>
      <c r="O12" s="16"/>
      <c r="P12" s="16"/>
      <c r="Q12" s="16"/>
      <c r="R12" s="16"/>
    </row>
    <row r="13" spans="1:18" ht="31">
      <c r="A13" s="61"/>
      <c r="B13" s="48" t="s">
        <v>63</v>
      </c>
      <c r="C13" s="66"/>
      <c r="D13" s="49" t="s">
        <v>64</v>
      </c>
      <c r="E13" s="50"/>
      <c r="F13" s="38"/>
      <c r="M13" s="51"/>
      <c r="N13" s="16"/>
      <c r="O13" s="16"/>
      <c r="P13" s="16"/>
      <c r="Q13" s="16"/>
      <c r="R13" s="16"/>
    </row>
    <row r="14" spans="1:18" ht="15.5">
      <c r="A14" s="61"/>
      <c r="B14" s="48" t="s">
        <v>65</v>
      </c>
      <c r="C14" s="66">
        <v>800</v>
      </c>
      <c r="D14" s="49"/>
      <c r="E14" s="50"/>
      <c r="F14" s="38"/>
      <c r="M14" s="51"/>
      <c r="N14" s="16"/>
      <c r="O14" s="16"/>
      <c r="P14" s="16"/>
      <c r="Q14" s="16"/>
      <c r="R14" s="16"/>
    </row>
    <row r="15" spans="1:18" ht="15.5">
      <c r="A15" s="61"/>
      <c r="B15" s="54" t="s">
        <v>66</v>
      </c>
      <c r="C15" s="68"/>
      <c r="D15" s="55"/>
      <c r="E15" s="50"/>
      <c r="F15" s="38"/>
      <c r="M15" s="51"/>
      <c r="N15" s="16"/>
      <c r="O15" s="16"/>
      <c r="P15" s="16"/>
      <c r="Q15" s="16"/>
      <c r="R15" s="16"/>
    </row>
    <row r="16" spans="1:18" ht="15.5">
      <c r="A16" s="61"/>
      <c r="B16" s="56" t="s">
        <v>67</v>
      </c>
      <c r="C16" s="69"/>
      <c r="D16" s="49"/>
      <c r="E16" s="50"/>
      <c r="F16" s="38"/>
      <c r="M16" s="51"/>
      <c r="N16" s="16"/>
      <c r="O16" s="16"/>
      <c r="P16" s="16"/>
      <c r="Q16" s="16"/>
      <c r="R16" s="16"/>
    </row>
    <row r="17" spans="1:18" ht="62">
      <c r="A17" s="61"/>
      <c r="B17" s="48" t="s">
        <v>68</v>
      </c>
      <c r="C17" s="66">
        <v>80</v>
      </c>
      <c r="D17" s="49"/>
      <c r="E17" s="50"/>
      <c r="F17" s="38"/>
      <c r="M17" s="51"/>
      <c r="N17" s="16"/>
      <c r="O17" s="16"/>
      <c r="P17" s="16"/>
      <c r="Q17" s="16"/>
      <c r="R17" s="16"/>
    </row>
    <row r="18" spans="1:18" ht="15.5">
      <c r="A18" s="61"/>
      <c r="B18" s="56" t="s">
        <v>69</v>
      </c>
      <c r="C18" s="69"/>
      <c r="D18" s="49"/>
      <c r="E18" s="50"/>
      <c r="F18" s="38"/>
      <c r="M18" s="51"/>
      <c r="N18" s="16"/>
      <c r="O18" s="16"/>
      <c r="P18" s="16"/>
      <c r="Q18" s="16"/>
      <c r="R18" s="16"/>
    </row>
    <row r="19" spans="1:18" ht="31">
      <c r="A19" s="61"/>
      <c r="B19" s="48" t="s">
        <v>70</v>
      </c>
      <c r="C19" s="66">
        <v>20</v>
      </c>
      <c r="D19" s="49"/>
      <c r="E19" s="50"/>
      <c r="F19" s="38"/>
      <c r="M19" s="51"/>
      <c r="N19" s="16"/>
      <c r="O19" s="16"/>
      <c r="P19" s="16"/>
      <c r="Q19" s="16"/>
      <c r="R19" s="16"/>
    </row>
    <row r="20" spans="1:18" ht="93">
      <c r="A20" s="61"/>
      <c r="B20" s="48" t="s">
        <v>71</v>
      </c>
      <c r="C20" s="66">
        <v>80</v>
      </c>
      <c r="D20" s="49"/>
      <c r="E20" s="50"/>
      <c r="F20" s="38"/>
      <c r="M20" s="51"/>
      <c r="N20" s="16"/>
      <c r="O20" s="16"/>
      <c r="P20" s="16"/>
      <c r="Q20" s="16"/>
      <c r="R20" s="16"/>
    </row>
    <row r="21" spans="1:18" ht="46.5">
      <c r="A21" s="61"/>
      <c r="B21" s="48" t="s">
        <v>72</v>
      </c>
      <c r="C21" s="66">
        <v>80</v>
      </c>
      <c r="D21" s="49"/>
      <c r="E21" s="50"/>
      <c r="F21" s="38"/>
      <c r="M21" s="51"/>
      <c r="N21" s="16"/>
      <c r="O21" s="16"/>
      <c r="P21" s="16"/>
      <c r="Q21" s="16"/>
      <c r="R21" s="16"/>
    </row>
    <row r="22" spans="1:18" ht="15.5">
      <c r="A22" s="61"/>
      <c r="B22" s="52" t="s">
        <v>73</v>
      </c>
      <c r="C22" s="67"/>
      <c r="D22" s="53"/>
      <c r="E22" s="50"/>
      <c r="F22" s="38"/>
      <c r="M22" s="51"/>
      <c r="N22" s="16"/>
      <c r="O22" s="16"/>
      <c r="P22" s="16"/>
      <c r="Q22" s="16"/>
      <c r="R22" s="16"/>
    </row>
    <row r="23" spans="1:18" ht="15.5">
      <c r="A23" s="61"/>
      <c r="B23" s="54" t="s">
        <v>74</v>
      </c>
      <c r="C23" s="68"/>
      <c r="D23" s="55"/>
      <c r="E23" s="50"/>
      <c r="F23" s="38"/>
      <c r="M23" s="51"/>
      <c r="N23" s="16"/>
      <c r="O23" s="16"/>
      <c r="P23" s="16"/>
      <c r="Q23" s="16"/>
      <c r="R23" s="16"/>
    </row>
    <row r="24" spans="1:18" ht="15.5">
      <c r="A24" s="61"/>
      <c r="B24" s="48" t="s">
        <v>75</v>
      </c>
      <c r="C24" s="66"/>
      <c r="D24" s="49" t="s">
        <v>64</v>
      </c>
      <c r="E24" s="50"/>
      <c r="F24" s="38"/>
      <c r="M24" s="51"/>
      <c r="N24" s="16"/>
      <c r="O24" s="16"/>
      <c r="P24" s="16"/>
      <c r="Q24" s="16"/>
      <c r="R24" s="16"/>
    </row>
    <row r="25" spans="1:18" ht="46.5">
      <c r="A25" s="61"/>
      <c r="B25" s="48" t="s">
        <v>76</v>
      </c>
      <c r="C25" s="66">
        <v>80</v>
      </c>
      <c r="D25" s="49"/>
      <c r="E25" s="50"/>
      <c r="F25" s="38"/>
      <c r="M25" s="51"/>
      <c r="N25" s="16"/>
      <c r="O25" s="16"/>
      <c r="P25" s="16"/>
      <c r="Q25" s="16"/>
      <c r="R25" s="16"/>
    </row>
    <row r="26" spans="1:18" ht="31">
      <c r="A26" s="61"/>
      <c r="B26" s="48" t="s">
        <v>77</v>
      </c>
      <c r="C26" s="66">
        <v>420</v>
      </c>
      <c r="D26" s="49"/>
      <c r="E26" s="50"/>
      <c r="F26" s="38"/>
      <c r="M26" s="51"/>
      <c r="N26" s="16"/>
      <c r="O26" s="16"/>
      <c r="P26" s="16"/>
      <c r="Q26" s="16"/>
      <c r="R26" s="16"/>
    </row>
    <row r="27" spans="1:18" ht="155">
      <c r="A27" s="61"/>
      <c r="B27" s="48" t="s">
        <v>78</v>
      </c>
      <c r="C27" s="66">
        <v>80</v>
      </c>
      <c r="D27" s="49"/>
      <c r="E27" s="50"/>
      <c r="F27" s="38"/>
      <c r="M27" s="51"/>
      <c r="N27" s="16"/>
      <c r="O27" s="16"/>
      <c r="P27" s="16"/>
      <c r="Q27" s="16"/>
      <c r="R27" s="16"/>
    </row>
    <row r="28" spans="1:18" ht="108.5">
      <c r="A28" s="61"/>
      <c r="B28" s="48" t="s">
        <v>79</v>
      </c>
      <c r="C28" s="66">
        <v>80</v>
      </c>
      <c r="D28" s="49"/>
      <c r="E28" s="50"/>
      <c r="F28" s="38"/>
      <c r="M28" s="51"/>
      <c r="N28" s="16"/>
      <c r="O28" s="16"/>
      <c r="P28" s="16"/>
      <c r="Q28" s="16"/>
      <c r="R28" s="16"/>
    </row>
    <row r="29" spans="1:18" ht="77.5">
      <c r="A29" s="61"/>
      <c r="B29" s="48" t="s">
        <v>80</v>
      </c>
      <c r="C29" s="66">
        <v>80</v>
      </c>
      <c r="D29" s="49"/>
      <c r="E29" s="50"/>
      <c r="F29" s="38"/>
      <c r="M29" s="51"/>
      <c r="N29" s="16"/>
      <c r="O29" s="16"/>
      <c r="P29" s="16"/>
      <c r="Q29" s="16"/>
      <c r="R29" s="16"/>
    </row>
    <row r="30" spans="1:18" ht="15.5">
      <c r="A30" s="61"/>
      <c r="B30" s="56" t="s">
        <v>81</v>
      </c>
      <c r="C30" s="69"/>
      <c r="D30" s="49"/>
      <c r="E30" s="50"/>
      <c r="F30" s="38"/>
      <c r="M30" s="51"/>
      <c r="N30" s="16"/>
      <c r="O30" s="16"/>
      <c r="P30" s="16"/>
      <c r="Q30" s="16"/>
      <c r="R30" s="16"/>
    </row>
    <row r="31" spans="1:18" ht="15.5">
      <c r="A31" s="61"/>
      <c r="B31" s="48" t="s">
        <v>82</v>
      </c>
      <c r="C31" s="66">
        <v>80</v>
      </c>
      <c r="D31" s="49"/>
      <c r="E31" s="50"/>
      <c r="F31" s="38"/>
      <c r="M31" s="51"/>
      <c r="N31" s="16"/>
      <c r="O31" s="16"/>
      <c r="P31" s="16"/>
      <c r="Q31" s="16"/>
      <c r="R31" s="16"/>
    </row>
    <row r="32" spans="1:18" ht="139.5">
      <c r="A32" s="61"/>
      <c r="B32" s="48" t="s">
        <v>83</v>
      </c>
      <c r="C32" s="66">
        <v>80</v>
      </c>
      <c r="D32" s="49"/>
      <c r="E32" s="50"/>
      <c r="F32" s="38"/>
      <c r="M32" s="51"/>
      <c r="N32" s="16"/>
      <c r="O32" s="16"/>
      <c r="P32" s="16"/>
      <c r="Q32" s="16"/>
      <c r="R32" s="16"/>
    </row>
    <row r="33" spans="1:18" ht="201.5">
      <c r="A33" s="61"/>
      <c r="B33" s="48" t="s">
        <v>159</v>
      </c>
      <c r="C33" s="66">
        <v>80</v>
      </c>
      <c r="D33" s="49"/>
      <c r="E33" s="50"/>
      <c r="F33" s="38"/>
      <c r="M33" s="51"/>
      <c r="N33" s="16"/>
      <c r="O33" s="16"/>
      <c r="P33" s="16"/>
      <c r="Q33" s="16"/>
      <c r="R33" s="16"/>
    </row>
    <row r="34" spans="1:18" ht="77.5">
      <c r="A34" s="61"/>
      <c r="B34" s="48" t="s">
        <v>84</v>
      </c>
      <c r="C34" s="66">
        <v>80</v>
      </c>
      <c r="D34" s="49"/>
      <c r="E34" s="50"/>
      <c r="F34" s="38"/>
      <c r="M34" s="51"/>
      <c r="N34" s="16"/>
      <c r="O34" s="16"/>
      <c r="P34" s="16"/>
      <c r="Q34" s="16"/>
      <c r="R34" s="16"/>
    </row>
    <row r="35" spans="1:18" ht="155">
      <c r="A35" s="61"/>
      <c r="B35" s="48" t="s">
        <v>160</v>
      </c>
      <c r="C35" s="66">
        <v>80</v>
      </c>
      <c r="D35" s="49"/>
      <c r="E35" s="50"/>
      <c r="F35" s="38"/>
      <c r="M35" s="51"/>
      <c r="N35" s="16"/>
      <c r="O35" s="16"/>
      <c r="P35" s="16"/>
      <c r="Q35" s="16"/>
      <c r="R35" s="16"/>
    </row>
    <row r="36" spans="1:18" ht="77.5">
      <c r="A36" s="61"/>
      <c r="B36" s="48" t="s">
        <v>85</v>
      </c>
      <c r="C36" s="66">
        <v>80</v>
      </c>
      <c r="D36" s="49"/>
      <c r="E36" s="50"/>
      <c r="F36" s="38"/>
      <c r="M36" s="51"/>
      <c r="N36" s="16"/>
      <c r="O36" s="16"/>
      <c r="P36" s="16"/>
      <c r="Q36" s="16"/>
      <c r="R36" s="16"/>
    </row>
    <row r="37" spans="1:18" ht="62">
      <c r="A37" s="61"/>
      <c r="B37" s="48" t="s">
        <v>86</v>
      </c>
      <c r="C37" s="66">
        <v>80</v>
      </c>
      <c r="D37" s="49"/>
      <c r="E37" s="50"/>
      <c r="F37" s="38"/>
      <c r="M37" s="51"/>
      <c r="N37" s="16"/>
      <c r="O37" s="16"/>
      <c r="P37" s="16"/>
      <c r="Q37" s="16"/>
      <c r="R37" s="16"/>
    </row>
    <row r="38" spans="1:18" ht="93">
      <c r="A38" s="61"/>
      <c r="B38" s="48" t="s">
        <v>87</v>
      </c>
      <c r="C38" s="66">
        <v>80</v>
      </c>
      <c r="D38" s="49"/>
      <c r="E38" s="50"/>
      <c r="F38" s="38"/>
      <c r="M38" s="51"/>
      <c r="N38" s="16"/>
      <c r="O38" s="16"/>
      <c r="P38" s="16"/>
      <c r="Q38" s="16"/>
      <c r="R38" s="16"/>
    </row>
    <row r="39" spans="1:18" ht="46.5">
      <c r="A39" s="61"/>
      <c r="B39" s="48" t="s">
        <v>88</v>
      </c>
      <c r="C39" s="66">
        <v>80</v>
      </c>
      <c r="D39" s="49"/>
      <c r="E39" s="50"/>
      <c r="F39" s="38"/>
      <c r="M39" s="51"/>
      <c r="N39" s="16"/>
      <c r="O39" s="16"/>
      <c r="P39" s="16"/>
      <c r="Q39" s="16"/>
      <c r="R39" s="16"/>
    </row>
    <row r="40" spans="1:18" ht="46.5">
      <c r="A40" s="61"/>
      <c r="B40" s="48" t="s">
        <v>89</v>
      </c>
      <c r="C40" s="66">
        <v>80</v>
      </c>
      <c r="D40" s="49"/>
      <c r="E40" s="50"/>
      <c r="F40" s="38"/>
      <c r="M40" s="51"/>
      <c r="N40" s="16"/>
      <c r="O40" s="16"/>
      <c r="P40" s="16"/>
      <c r="Q40" s="16"/>
      <c r="R40" s="16"/>
    </row>
    <row r="41" spans="1:18" ht="31">
      <c r="A41" s="61"/>
      <c r="B41" s="48" t="s">
        <v>90</v>
      </c>
      <c r="C41" s="66">
        <v>80</v>
      </c>
      <c r="D41" s="49"/>
      <c r="E41" s="50"/>
      <c r="F41" s="38"/>
      <c r="M41" s="51"/>
      <c r="N41" s="16"/>
      <c r="O41" s="16"/>
      <c r="P41" s="16"/>
      <c r="Q41" s="16"/>
      <c r="R41" s="16"/>
    </row>
    <row r="42" spans="1:18" ht="15.5">
      <c r="A42" s="61"/>
      <c r="B42" s="56" t="s">
        <v>91</v>
      </c>
      <c r="C42" s="69"/>
      <c r="D42" s="49"/>
      <c r="E42" s="50"/>
      <c r="F42" s="38"/>
      <c r="M42" s="51"/>
      <c r="N42" s="16"/>
      <c r="O42" s="16"/>
      <c r="P42" s="16"/>
      <c r="Q42" s="16"/>
      <c r="R42" s="16"/>
    </row>
    <row r="43" spans="1:18" ht="139.5">
      <c r="A43" s="61"/>
      <c r="B43" s="48" t="s">
        <v>92</v>
      </c>
      <c r="C43" s="66"/>
      <c r="D43" s="49" t="s">
        <v>64</v>
      </c>
      <c r="E43" s="50"/>
      <c r="F43" s="38"/>
      <c r="M43" s="51"/>
      <c r="N43" s="16"/>
      <c r="O43" s="16"/>
      <c r="P43" s="16"/>
      <c r="Q43" s="16"/>
      <c r="R43" s="16"/>
    </row>
    <row r="44" spans="1:18" ht="15.5">
      <c r="A44" s="61"/>
      <c r="B44" s="56" t="s">
        <v>93</v>
      </c>
      <c r="C44" s="69"/>
      <c r="D44" s="49"/>
      <c r="E44" s="50"/>
      <c r="F44" s="38"/>
      <c r="M44" s="51"/>
      <c r="N44" s="16"/>
      <c r="O44" s="16"/>
      <c r="P44" s="16"/>
      <c r="Q44" s="16"/>
      <c r="R44" s="16"/>
    </row>
    <row r="45" spans="1:18" ht="15.5">
      <c r="A45" s="61"/>
      <c r="B45" s="48" t="s">
        <v>94</v>
      </c>
      <c r="C45" s="66">
        <v>80</v>
      </c>
      <c r="D45" s="49"/>
      <c r="E45" s="50"/>
      <c r="F45" s="38"/>
      <c r="M45" s="51"/>
      <c r="N45" s="16"/>
      <c r="O45" s="16"/>
      <c r="P45" s="16"/>
      <c r="Q45" s="16"/>
      <c r="R45" s="16"/>
    </row>
    <row r="46" spans="1:18" ht="139.5">
      <c r="A46" s="61"/>
      <c r="B46" s="48" t="s">
        <v>95</v>
      </c>
      <c r="C46" s="66"/>
      <c r="D46" s="49" t="s">
        <v>64</v>
      </c>
      <c r="E46" s="50"/>
      <c r="F46" s="38"/>
      <c r="M46" s="51"/>
      <c r="N46" s="16"/>
      <c r="O46" s="16"/>
      <c r="P46" s="16"/>
      <c r="Q46" s="16"/>
      <c r="R46" s="16"/>
    </row>
    <row r="47" spans="1:18" ht="93">
      <c r="A47" s="61"/>
      <c r="B47" s="48" t="s">
        <v>96</v>
      </c>
      <c r="C47" s="66">
        <v>80</v>
      </c>
      <c r="D47" s="49"/>
      <c r="E47" s="50"/>
      <c r="F47" s="38"/>
      <c r="M47" s="51"/>
      <c r="N47" s="16"/>
      <c r="O47" s="16"/>
      <c r="P47" s="16"/>
      <c r="Q47" s="16"/>
      <c r="R47" s="16"/>
    </row>
    <row r="48" spans="1:18" ht="62">
      <c r="A48" s="61"/>
      <c r="B48" s="48" t="s">
        <v>97</v>
      </c>
      <c r="C48" s="66">
        <v>80</v>
      </c>
      <c r="D48" s="49"/>
      <c r="E48" s="50"/>
      <c r="F48" s="38"/>
      <c r="M48" s="51"/>
      <c r="N48" s="16"/>
      <c r="O48" s="16"/>
      <c r="P48" s="16"/>
      <c r="Q48" s="16"/>
      <c r="R48" s="16"/>
    </row>
    <row r="49" spans="1:18" ht="62">
      <c r="A49" s="61"/>
      <c r="B49" s="48" t="s">
        <v>98</v>
      </c>
      <c r="C49" s="66">
        <v>80</v>
      </c>
      <c r="D49" s="49"/>
      <c r="E49" s="50"/>
      <c r="F49" s="38"/>
      <c r="M49" s="51"/>
      <c r="N49" s="16"/>
      <c r="O49" s="16"/>
      <c r="P49" s="16"/>
      <c r="Q49" s="16"/>
      <c r="R49" s="16"/>
    </row>
    <row r="50" spans="1:18" ht="232.5">
      <c r="A50" s="61"/>
      <c r="B50" s="48" t="s">
        <v>99</v>
      </c>
      <c r="C50" s="66">
        <v>400</v>
      </c>
      <c r="D50" s="49"/>
      <c r="E50" s="50"/>
      <c r="F50" s="38"/>
      <c r="M50" s="51"/>
      <c r="N50" s="16"/>
      <c r="O50" s="16"/>
      <c r="P50" s="16"/>
      <c r="Q50" s="16"/>
      <c r="R50" s="16"/>
    </row>
    <row r="51" spans="1:18" ht="124">
      <c r="A51" s="61"/>
      <c r="B51" s="48" t="s">
        <v>100</v>
      </c>
      <c r="C51" s="66">
        <v>80</v>
      </c>
      <c r="D51" s="49"/>
      <c r="E51" s="50"/>
      <c r="F51" s="38"/>
      <c r="M51" s="51"/>
      <c r="N51" s="16"/>
      <c r="O51" s="16"/>
      <c r="P51" s="16"/>
      <c r="Q51" s="16"/>
      <c r="R51" s="16"/>
    </row>
    <row r="52" spans="1:18" ht="124">
      <c r="A52" s="61"/>
      <c r="B52" s="48" t="s">
        <v>101</v>
      </c>
      <c r="C52" s="66">
        <v>80</v>
      </c>
      <c r="D52" s="49"/>
      <c r="E52" s="50"/>
      <c r="F52" s="38"/>
      <c r="M52" s="51"/>
      <c r="N52" s="16"/>
      <c r="O52" s="16"/>
      <c r="P52" s="16"/>
      <c r="Q52" s="16"/>
      <c r="R52" s="16"/>
    </row>
    <row r="53" spans="1:18" ht="15.5">
      <c r="A53" s="61"/>
      <c r="B53" s="56" t="s">
        <v>102</v>
      </c>
      <c r="C53" s="69"/>
      <c r="D53" s="49"/>
      <c r="E53" s="50"/>
      <c r="F53" s="38"/>
      <c r="M53" s="51"/>
      <c r="N53" s="16"/>
      <c r="O53" s="16"/>
      <c r="P53" s="16"/>
      <c r="Q53" s="16"/>
      <c r="R53" s="16"/>
    </row>
    <row r="54" spans="1:18" ht="170.5">
      <c r="A54" s="61"/>
      <c r="B54" s="48" t="s">
        <v>103</v>
      </c>
      <c r="C54" s="66"/>
      <c r="D54" s="49" t="s">
        <v>64</v>
      </c>
      <c r="E54" s="50"/>
      <c r="F54" s="38"/>
      <c r="M54" s="51"/>
      <c r="N54" s="16"/>
      <c r="O54" s="16"/>
      <c r="P54" s="16"/>
      <c r="Q54" s="16"/>
      <c r="R54" s="16"/>
    </row>
    <row r="55" spans="1:18" ht="15.5">
      <c r="A55" s="61"/>
      <c r="B55" s="56" t="s">
        <v>104</v>
      </c>
      <c r="C55" s="69"/>
      <c r="D55" s="49"/>
      <c r="E55" s="50"/>
      <c r="F55" s="38"/>
      <c r="M55" s="51"/>
      <c r="N55" s="16"/>
      <c r="O55" s="16"/>
      <c r="P55" s="16"/>
      <c r="Q55" s="16"/>
      <c r="R55" s="16"/>
    </row>
    <row r="56" spans="1:18" ht="95">
      <c r="A56" s="61"/>
      <c r="B56" s="48" t="s">
        <v>105</v>
      </c>
      <c r="C56" s="66"/>
      <c r="D56" s="49" t="s">
        <v>64</v>
      </c>
      <c r="E56" s="50"/>
      <c r="F56" s="38"/>
      <c r="M56" s="51"/>
      <c r="N56" s="16"/>
      <c r="O56" s="16"/>
      <c r="P56" s="16"/>
      <c r="Q56" s="16"/>
      <c r="R56" s="16"/>
    </row>
    <row r="57" spans="1:18" ht="15.5">
      <c r="A57" s="61"/>
      <c r="B57" s="56" t="s">
        <v>106</v>
      </c>
      <c r="C57" s="69"/>
      <c r="D57" s="49"/>
      <c r="E57" s="50"/>
      <c r="F57" s="38"/>
      <c r="M57" s="51"/>
      <c r="N57" s="16"/>
      <c r="O57" s="16"/>
      <c r="P57" s="16"/>
      <c r="Q57" s="16"/>
      <c r="R57" s="16"/>
    </row>
    <row r="58" spans="1:18" ht="155">
      <c r="A58" s="61"/>
      <c r="B58" s="48" t="s">
        <v>107</v>
      </c>
      <c r="C58" s="66">
        <v>80</v>
      </c>
      <c r="D58" s="49"/>
      <c r="E58" s="50"/>
      <c r="F58" s="38"/>
      <c r="M58" s="51"/>
      <c r="N58" s="16"/>
      <c r="O58" s="16"/>
      <c r="P58" s="16"/>
      <c r="Q58" s="16"/>
      <c r="R58" s="16"/>
    </row>
    <row r="59" spans="1:18" ht="93">
      <c r="A59" s="61"/>
      <c r="B59" s="48" t="s">
        <v>108</v>
      </c>
      <c r="C59" s="66">
        <v>80</v>
      </c>
      <c r="D59" s="49"/>
      <c r="E59" s="50"/>
      <c r="F59" s="38"/>
      <c r="M59" s="51"/>
      <c r="N59" s="16"/>
      <c r="O59" s="16"/>
      <c r="P59" s="16"/>
      <c r="Q59" s="16"/>
      <c r="R59" s="16"/>
    </row>
    <row r="60" spans="1:18" ht="155">
      <c r="A60" s="61"/>
      <c r="B60" s="48" t="s">
        <v>109</v>
      </c>
      <c r="C60" s="66">
        <v>400</v>
      </c>
      <c r="D60" s="49"/>
      <c r="E60" s="50"/>
      <c r="F60" s="38"/>
      <c r="M60" s="51"/>
      <c r="N60" s="16"/>
      <c r="O60" s="16"/>
      <c r="P60" s="16"/>
      <c r="Q60" s="16"/>
      <c r="R60" s="16"/>
    </row>
    <row r="61" spans="1:18" ht="186">
      <c r="A61" s="61"/>
      <c r="B61" s="48" t="s">
        <v>110</v>
      </c>
      <c r="C61" s="66">
        <v>400</v>
      </c>
      <c r="D61" s="49"/>
      <c r="E61" s="50"/>
      <c r="F61" s="38"/>
      <c r="M61" s="51"/>
      <c r="N61" s="16"/>
      <c r="O61" s="16"/>
      <c r="P61" s="16"/>
      <c r="Q61" s="16"/>
      <c r="R61" s="16"/>
    </row>
    <row r="62" spans="1:18" ht="15.5">
      <c r="A62" s="61"/>
      <c r="B62" s="56" t="s">
        <v>111</v>
      </c>
      <c r="C62" s="69"/>
      <c r="D62" s="49"/>
      <c r="E62" s="50"/>
      <c r="F62" s="38"/>
      <c r="M62" s="51"/>
      <c r="N62" s="16"/>
      <c r="O62" s="16"/>
      <c r="P62" s="16"/>
      <c r="Q62" s="16"/>
      <c r="R62" s="16"/>
    </row>
    <row r="63" spans="1:18" ht="155">
      <c r="A63" s="61"/>
      <c r="B63" s="48" t="s">
        <v>112</v>
      </c>
      <c r="C63" s="66">
        <v>400</v>
      </c>
      <c r="D63" s="49"/>
      <c r="E63" s="50"/>
      <c r="F63" s="38"/>
      <c r="M63" s="51"/>
      <c r="N63" s="16"/>
      <c r="O63" s="16"/>
      <c r="P63" s="16"/>
      <c r="Q63" s="16"/>
      <c r="R63" s="16"/>
    </row>
    <row r="64" spans="1:18" ht="201.5">
      <c r="A64" s="61"/>
      <c r="B64" s="48" t="s">
        <v>113</v>
      </c>
      <c r="C64" s="66">
        <v>400</v>
      </c>
      <c r="D64" s="49"/>
      <c r="E64" s="50"/>
      <c r="F64" s="38"/>
      <c r="M64" s="51"/>
      <c r="N64" s="16"/>
      <c r="O64" s="16"/>
      <c r="P64" s="16"/>
      <c r="Q64" s="16"/>
      <c r="R64" s="16"/>
    </row>
    <row r="65" spans="1:18" ht="15.5">
      <c r="A65" s="61"/>
      <c r="B65" s="56" t="s">
        <v>114</v>
      </c>
      <c r="C65" s="69"/>
      <c r="D65" s="49"/>
      <c r="E65" s="50"/>
      <c r="F65" s="38"/>
      <c r="M65" s="51"/>
      <c r="N65" s="16"/>
      <c r="O65" s="16"/>
      <c r="P65" s="16"/>
      <c r="Q65" s="16"/>
      <c r="R65" s="16"/>
    </row>
    <row r="66" spans="1:18" ht="62">
      <c r="A66" s="61"/>
      <c r="B66" s="48" t="s">
        <v>115</v>
      </c>
      <c r="C66" s="66"/>
      <c r="D66" s="49" t="s">
        <v>64</v>
      </c>
      <c r="E66" s="50"/>
      <c r="F66" s="38"/>
      <c r="M66" s="51"/>
      <c r="N66" s="16"/>
      <c r="O66" s="16"/>
      <c r="P66" s="16"/>
      <c r="Q66" s="16"/>
      <c r="R66" s="16"/>
    </row>
    <row r="67" spans="1:18" ht="15.5">
      <c r="A67" s="61"/>
      <c r="B67" s="56" t="s">
        <v>116</v>
      </c>
      <c r="C67" s="69"/>
      <c r="D67" s="49"/>
      <c r="E67" s="50"/>
      <c r="F67" s="38"/>
      <c r="M67" s="51"/>
      <c r="N67" s="16"/>
      <c r="O67" s="16"/>
      <c r="P67" s="16"/>
      <c r="Q67" s="16"/>
      <c r="R67" s="16"/>
    </row>
    <row r="68" spans="1:18" ht="93">
      <c r="A68" s="61"/>
      <c r="B68" s="48" t="s">
        <v>117</v>
      </c>
      <c r="C68" s="66"/>
      <c r="D68" s="49" t="s">
        <v>64</v>
      </c>
      <c r="E68" s="50"/>
      <c r="F68" s="38"/>
      <c r="M68" s="51"/>
      <c r="N68" s="16"/>
      <c r="O68" s="16"/>
      <c r="P68" s="16"/>
      <c r="Q68" s="16"/>
      <c r="R68" s="16"/>
    </row>
    <row r="69" spans="1:18" ht="93">
      <c r="A69" s="61"/>
      <c r="B69" s="48" t="s">
        <v>118</v>
      </c>
      <c r="C69" s="66">
        <v>500</v>
      </c>
      <c r="D69" s="49"/>
      <c r="E69" s="50"/>
      <c r="F69" s="38"/>
      <c r="M69" s="51"/>
      <c r="N69" s="16"/>
      <c r="O69" s="16"/>
      <c r="P69" s="16"/>
      <c r="Q69" s="16"/>
      <c r="R69" s="16"/>
    </row>
    <row r="70" spans="1:18" ht="124">
      <c r="A70" s="61"/>
      <c r="B70" s="48" t="s">
        <v>119</v>
      </c>
      <c r="C70" s="66">
        <v>80</v>
      </c>
      <c r="D70" s="49"/>
      <c r="E70" s="50"/>
      <c r="F70" s="38"/>
      <c r="M70" s="51"/>
      <c r="N70" s="16"/>
      <c r="O70" s="16"/>
      <c r="P70" s="16"/>
      <c r="Q70" s="16"/>
      <c r="R70" s="16"/>
    </row>
    <row r="71" spans="1:18" ht="15.5">
      <c r="A71" s="61"/>
      <c r="B71" s="56" t="s">
        <v>120</v>
      </c>
      <c r="C71" s="69"/>
      <c r="D71" s="49"/>
      <c r="E71" s="50"/>
      <c r="F71" s="38"/>
      <c r="M71" s="51"/>
      <c r="N71" s="16"/>
      <c r="O71" s="16"/>
      <c r="P71" s="16"/>
      <c r="Q71" s="16"/>
      <c r="R71" s="16"/>
    </row>
    <row r="72" spans="1:18" ht="77.5">
      <c r="A72" s="61"/>
      <c r="B72" s="48" t="s">
        <v>121</v>
      </c>
      <c r="C72" s="66">
        <v>200</v>
      </c>
      <c r="D72" s="49"/>
      <c r="E72" s="50"/>
      <c r="F72" s="38"/>
      <c r="M72" s="51"/>
      <c r="N72" s="16"/>
      <c r="O72" s="16"/>
      <c r="P72" s="16"/>
      <c r="Q72" s="16"/>
      <c r="R72" s="16"/>
    </row>
    <row r="73" spans="1:18" ht="15.5">
      <c r="A73" s="61"/>
      <c r="B73" s="56" t="s">
        <v>122</v>
      </c>
      <c r="C73" s="69"/>
      <c r="D73" s="49"/>
      <c r="E73" s="50"/>
      <c r="F73" s="38"/>
      <c r="M73" s="51"/>
      <c r="N73" s="16"/>
      <c r="O73" s="16"/>
      <c r="P73" s="16"/>
      <c r="Q73" s="16"/>
      <c r="R73" s="16"/>
    </row>
    <row r="74" spans="1:18" ht="93">
      <c r="A74" s="61"/>
      <c r="B74" s="48" t="s">
        <v>123</v>
      </c>
      <c r="C74" s="66"/>
      <c r="D74" s="49" t="s">
        <v>64</v>
      </c>
      <c r="E74" s="50"/>
      <c r="F74" s="38"/>
      <c r="M74" s="51"/>
      <c r="N74" s="16"/>
      <c r="O74" s="16"/>
      <c r="P74" s="16"/>
      <c r="Q74" s="16"/>
      <c r="R74" s="16"/>
    </row>
    <row r="75" spans="1:18" ht="15.5">
      <c r="A75" s="61"/>
      <c r="B75" s="56" t="s">
        <v>124</v>
      </c>
      <c r="C75" s="69"/>
      <c r="D75" s="49"/>
      <c r="E75" s="50"/>
      <c r="F75" s="38"/>
      <c r="M75" s="51"/>
      <c r="N75" s="16"/>
      <c r="O75" s="16"/>
      <c r="P75" s="16"/>
      <c r="Q75" s="16"/>
      <c r="R75" s="16"/>
    </row>
    <row r="76" spans="1:18" ht="46.5">
      <c r="A76" s="61"/>
      <c r="B76" s="48" t="s">
        <v>125</v>
      </c>
      <c r="C76" s="66">
        <v>40</v>
      </c>
      <c r="D76" s="49"/>
      <c r="E76" s="50"/>
      <c r="F76" s="38"/>
      <c r="M76" s="51"/>
      <c r="N76" s="16"/>
      <c r="O76" s="16"/>
      <c r="P76" s="16"/>
      <c r="Q76" s="16"/>
      <c r="R76" s="16"/>
    </row>
    <row r="77" spans="1:18" ht="15.5">
      <c r="A77" s="61"/>
      <c r="B77" s="56" t="s">
        <v>126</v>
      </c>
      <c r="C77" s="69"/>
      <c r="D77" s="49"/>
      <c r="E77" s="50"/>
      <c r="F77" s="38"/>
      <c r="M77" s="51"/>
      <c r="N77" s="16"/>
      <c r="O77" s="16"/>
      <c r="P77" s="16"/>
      <c r="Q77" s="16"/>
      <c r="R77" s="16"/>
    </row>
    <row r="78" spans="1:18" ht="77.5">
      <c r="A78" s="61"/>
      <c r="B78" s="48" t="s">
        <v>127</v>
      </c>
      <c r="C78" s="66">
        <v>40</v>
      </c>
      <c r="D78" s="49"/>
      <c r="E78" s="50"/>
      <c r="F78" s="38"/>
      <c r="M78" s="51"/>
      <c r="N78" s="16"/>
      <c r="O78" s="16"/>
      <c r="P78" s="16"/>
      <c r="Q78" s="16"/>
      <c r="R78" s="16"/>
    </row>
    <row r="79" spans="1:18" ht="15.5">
      <c r="A79" s="61"/>
      <c r="B79" s="56" t="s">
        <v>128</v>
      </c>
      <c r="C79" s="69"/>
      <c r="D79" s="49"/>
      <c r="E79" s="50"/>
      <c r="F79" s="38"/>
      <c r="M79" s="51"/>
      <c r="N79" s="16"/>
      <c r="O79" s="16"/>
      <c r="P79" s="16"/>
      <c r="Q79" s="16"/>
      <c r="R79" s="16"/>
    </row>
    <row r="80" spans="1:18" ht="124">
      <c r="A80" s="61"/>
      <c r="B80" s="48" t="s">
        <v>129</v>
      </c>
      <c r="C80" s="66">
        <v>40</v>
      </c>
      <c r="D80" s="49"/>
      <c r="E80" s="50"/>
      <c r="F80" s="38"/>
      <c r="M80" s="51"/>
      <c r="N80" s="16"/>
      <c r="O80" s="16"/>
      <c r="P80" s="16"/>
      <c r="Q80" s="16"/>
      <c r="R80" s="16"/>
    </row>
    <row r="81" spans="1:18" ht="15.5">
      <c r="A81" s="61"/>
      <c r="B81" s="56" t="s">
        <v>130</v>
      </c>
      <c r="C81" s="69"/>
      <c r="D81" s="49"/>
      <c r="E81" s="50"/>
      <c r="F81" s="38"/>
      <c r="M81" s="51"/>
      <c r="N81" s="16"/>
      <c r="O81" s="16"/>
      <c r="P81" s="16"/>
      <c r="Q81" s="16"/>
      <c r="R81" s="16"/>
    </row>
    <row r="82" spans="1:18" ht="170.5">
      <c r="A82" s="61"/>
      <c r="B82" s="48" t="s">
        <v>131</v>
      </c>
      <c r="C82" s="66"/>
      <c r="D82" s="49" t="s">
        <v>64</v>
      </c>
      <c r="E82" s="50"/>
      <c r="F82" s="38"/>
      <c r="M82" s="51"/>
      <c r="N82" s="16"/>
      <c r="O82" s="16"/>
      <c r="P82" s="16"/>
      <c r="Q82" s="16"/>
      <c r="R82" s="16"/>
    </row>
    <row r="83" spans="1:18" ht="15.5">
      <c r="A83" s="61"/>
      <c r="B83" s="56" t="s">
        <v>132</v>
      </c>
      <c r="C83" s="69"/>
      <c r="D83" s="49"/>
      <c r="E83" s="50"/>
      <c r="F83" s="38"/>
      <c r="M83" s="51"/>
      <c r="N83" s="16"/>
      <c r="O83" s="16"/>
      <c r="P83" s="16"/>
      <c r="Q83" s="16"/>
      <c r="R83" s="16"/>
    </row>
    <row r="84" spans="1:18" ht="62">
      <c r="A84" s="61"/>
      <c r="B84" s="48" t="s">
        <v>133</v>
      </c>
      <c r="C84" s="66">
        <v>80</v>
      </c>
      <c r="D84" s="49"/>
      <c r="E84" s="50"/>
      <c r="F84" s="38"/>
      <c r="M84" s="51"/>
      <c r="N84" s="16"/>
      <c r="O84" s="16"/>
      <c r="P84" s="16"/>
      <c r="Q84" s="16"/>
      <c r="R84" s="16"/>
    </row>
    <row r="85" spans="1:18" ht="15.5">
      <c r="A85" s="61"/>
      <c r="B85" s="56" t="s">
        <v>134</v>
      </c>
      <c r="C85" s="69"/>
      <c r="D85" s="49"/>
      <c r="E85" s="50"/>
      <c r="F85" s="38"/>
      <c r="M85" s="51"/>
      <c r="N85" s="16"/>
      <c r="O85" s="16"/>
      <c r="P85" s="16"/>
      <c r="Q85" s="16"/>
      <c r="R85" s="16"/>
    </row>
    <row r="86" spans="1:18" ht="31">
      <c r="A86" s="61"/>
      <c r="B86" s="48" t="s">
        <v>135</v>
      </c>
      <c r="C86" s="66">
        <v>80</v>
      </c>
      <c r="D86" s="49"/>
      <c r="E86" s="50"/>
      <c r="F86" s="38"/>
      <c r="M86" s="51"/>
      <c r="N86" s="16"/>
      <c r="O86" s="16"/>
      <c r="P86" s="16"/>
      <c r="Q86" s="16"/>
      <c r="R86" s="16"/>
    </row>
    <row r="87" spans="1:18" ht="15.5">
      <c r="A87" s="61"/>
      <c r="B87" s="56" t="s">
        <v>136</v>
      </c>
      <c r="C87" s="69"/>
      <c r="D87" s="49"/>
      <c r="E87" s="50"/>
      <c r="F87" s="38"/>
      <c r="M87" s="51"/>
      <c r="N87" s="16"/>
      <c r="O87" s="16"/>
      <c r="P87" s="16"/>
      <c r="Q87" s="16"/>
      <c r="R87" s="16"/>
    </row>
    <row r="88" spans="1:18" ht="46.5">
      <c r="A88" s="61"/>
      <c r="B88" s="48" t="s">
        <v>137</v>
      </c>
      <c r="C88" s="66">
        <v>300</v>
      </c>
      <c r="D88" s="49"/>
      <c r="E88" s="50"/>
      <c r="F88" s="38"/>
      <c r="M88" s="51"/>
      <c r="N88" s="16"/>
      <c r="O88" s="16"/>
      <c r="P88" s="16"/>
      <c r="Q88" s="16"/>
      <c r="R88" s="16"/>
    </row>
    <row r="89" spans="1:18" ht="15.5">
      <c r="A89" s="61"/>
      <c r="B89" s="70" t="s">
        <v>138</v>
      </c>
      <c r="C89" s="71"/>
      <c r="D89" s="57"/>
      <c r="E89" s="50"/>
      <c r="F89" s="38"/>
      <c r="M89" s="51"/>
      <c r="N89" s="16"/>
      <c r="O89" s="16"/>
      <c r="P89" s="16"/>
      <c r="Q89" s="16"/>
      <c r="R89" s="16"/>
    </row>
    <row r="90" spans="1:18" ht="31">
      <c r="A90" s="61"/>
      <c r="B90" s="58" t="s">
        <v>139</v>
      </c>
      <c r="C90" s="72">
        <v>10</v>
      </c>
      <c r="D90" s="57"/>
      <c r="E90" s="50"/>
      <c r="F90" s="38"/>
      <c r="M90" s="51"/>
      <c r="N90" s="16"/>
      <c r="O90" s="16"/>
      <c r="P90" s="16"/>
      <c r="Q90" s="16"/>
      <c r="R90" s="16"/>
    </row>
    <row r="91" spans="1:18" ht="15.5">
      <c r="A91" s="61"/>
      <c r="B91" s="58" t="s">
        <v>140</v>
      </c>
      <c r="C91" s="72"/>
      <c r="D91" s="57"/>
      <c r="E91" s="50"/>
      <c r="F91" s="38"/>
      <c r="M91" s="51"/>
      <c r="N91" s="16"/>
      <c r="O91" s="16"/>
      <c r="P91" s="16"/>
      <c r="Q91" s="16"/>
      <c r="R91" s="16"/>
    </row>
    <row r="92" spans="1:18" ht="15.5">
      <c r="A92" s="61"/>
      <c r="B92" s="59" t="s">
        <v>141</v>
      </c>
      <c r="C92" s="72"/>
      <c r="D92" s="57" t="s">
        <v>64</v>
      </c>
      <c r="E92" s="50"/>
      <c r="F92" s="38"/>
      <c r="M92" s="51"/>
      <c r="N92" s="16"/>
      <c r="O92" s="16"/>
      <c r="P92" s="16"/>
      <c r="Q92" s="16"/>
      <c r="R92" s="16"/>
    </row>
    <row r="93" spans="1:18" ht="15.5">
      <c r="A93" s="61"/>
      <c r="B93" s="59" t="s">
        <v>142</v>
      </c>
      <c r="C93" s="72"/>
      <c r="D93" s="57" t="s">
        <v>64</v>
      </c>
      <c r="E93" s="50"/>
      <c r="F93" s="38"/>
      <c r="M93" s="51"/>
      <c r="N93" s="16"/>
      <c r="O93" s="16"/>
      <c r="P93" s="16"/>
      <c r="Q93" s="16"/>
      <c r="R93" s="16"/>
    </row>
    <row r="94" spans="1:18" ht="15.5">
      <c r="A94" s="61"/>
      <c r="B94" s="59" t="s">
        <v>143</v>
      </c>
      <c r="C94" s="72"/>
      <c r="D94" s="57" t="s">
        <v>64</v>
      </c>
      <c r="E94" s="50"/>
      <c r="F94" s="38"/>
      <c r="M94" s="51"/>
      <c r="N94" s="16"/>
      <c r="O94" s="16"/>
      <c r="P94" s="16"/>
      <c r="Q94" s="16"/>
      <c r="R94" s="16"/>
    </row>
    <row r="95" spans="1:18" ht="46.5">
      <c r="A95" s="61"/>
      <c r="B95" s="58" t="s">
        <v>144</v>
      </c>
      <c r="C95" s="72">
        <v>300</v>
      </c>
      <c r="D95" s="57"/>
      <c r="E95" s="50"/>
      <c r="F95" s="38"/>
      <c r="M95" s="51"/>
      <c r="N95" s="16"/>
      <c r="O95" s="16"/>
      <c r="P95" s="16"/>
      <c r="Q95" s="16"/>
      <c r="R95" s="16"/>
    </row>
    <row r="96" spans="1:18" ht="125" customHeight="1">
      <c r="A96" s="61"/>
      <c r="B96" s="60" t="e" vm="1">
        <v>#VALUE!</v>
      </c>
      <c r="C96" s="73"/>
      <c r="D96" s="57"/>
      <c r="E96" s="50"/>
      <c r="F96" s="38"/>
      <c r="M96" s="51"/>
      <c r="N96" s="16"/>
      <c r="O96" s="16"/>
      <c r="P96" s="16"/>
      <c r="Q96" s="16"/>
      <c r="R96" s="16"/>
    </row>
    <row r="97" spans="1:18" ht="93">
      <c r="A97" s="61"/>
      <c r="B97" s="58" t="s">
        <v>145</v>
      </c>
      <c r="C97" s="72">
        <v>40</v>
      </c>
      <c r="D97" s="57"/>
      <c r="E97" s="50"/>
      <c r="F97" s="38"/>
      <c r="M97" s="51"/>
      <c r="N97" s="16"/>
      <c r="O97" s="16"/>
      <c r="P97" s="16"/>
      <c r="Q97" s="16"/>
      <c r="R97" s="16"/>
    </row>
    <row r="98" spans="1:18" ht="15.5">
      <c r="A98" s="61"/>
      <c r="B98" s="58" t="s">
        <v>146</v>
      </c>
      <c r="C98" s="72"/>
      <c r="D98" s="57"/>
      <c r="E98" s="50"/>
      <c r="F98" s="38"/>
      <c r="M98" s="51"/>
      <c r="N98" s="16"/>
      <c r="O98" s="16"/>
      <c r="P98" s="16"/>
      <c r="Q98" s="16"/>
      <c r="R98" s="16"/>
    </row>
    <row r="99" spans="1:18" ht="201.5">
      <c r="A99" s="61"/>
      <c r="B99" s="59" t="s">
        <v>147</v>
      </c>
      <c r="C99" s="72">
        <v>80</v>
      </c>
      <c r="D99" s="57"/>
      <c r="E99" s="50"/>
      <c r="F99" s="38"/>
      <c r="M99" s="51"/>
      <c r="N99" s="16"/>
      <c r="O99" s="16"/>
      <c r="P99" s="16"/>
      <c r="Q99" s="16"/>
      <c r="R99" s="16"/>
    </row>
    <row r="100" spans="1:18" ht="139.5">
      <c r="A100" s="61"/>
      <c r="B100" s="59" t="s">
        <v>148</v>
      </c>
      <c r="C100" s="72">
        <v>80</v>
      </c>
      <c r="D100" s="57"/>
      <c r="E100" s="50"/>
      <c r="F100" s="38"/>
      <c r="M100" s="51"/>
      <c r="N100" s="16"/>
      <c r="O100" s="16"/>
      <c r="P100" s="16"/>
      <c r="Q100" s="16"/>
      <c r="R100" s="16"/>
    </row>
    <row r="101" spans="1:18" ht="15.5">
      <c r="A101" s="61"/>
      <c r="B101" s="58" t="s">
        <v>149</v>
      </c>
      <c r="C101" s="72"/>
      <c r="D101" s="57"/>
      <c r="E101" s="50"/>
      <c r="F101" s="38"/>
      <c r="M101" s="51"/>
      <c r="N101" s="16"/>
      <c r="O101" s="16"/>
      <c r="P101" s="16"/>
      <c r="Q101" s="16"/>
      <c r="R101" s="16"/>
    </row>
    <row r="102" spans="1:18" ht="108.5">
      <c r="A102" s="61"/>
      <c r="B102" s="59" t="s">
        <v>150</v>
      </c>
      <c r="C102" s="72">
        <v>80</v>
      </c>
      <c r="D102" s="57"/>
      <c r="E102" s="50"/>
      <c r="F102" s="38"/>
      <c r="M102" s="51"/>
      <c r="N102" s="16"/>
      <c r="O102" s="16"/>
      <c r="P102" s="16"/>
      <c r="Q102" s="16"/>
      <c r="R102" s="16"/>
    </row>
    <row r="103" spans="1:18" ht="15.5">
      <c r="A103" s="61"/>
      <c r="B103" s="58" t="s">
        <v>151</v>
      </c>
      <c r="C103" s="72"/>
      <c r="D103" s="57"/>
      <c r="E103" s="50"/>
      <c r="F103" s="38"/>
      <c r="M103" s="51"/>
      <c r="N103" s="16"/>
      <c r="O103" s="16"/>
      <c r="P103" s="16"/>
      <c r="Q103" s="16"/>
      <c r="R103" s="16"/>
    </row>
    <row r="104" spans="1:18" ht="62">
      <c r="A104" s="61"/>
      <c r="B104" s="59" t="s">
        <v>152</v>
      </c>
      <c r="C104" s="72">
        <v>80</v>
      </c>
      <c r="D104" s="57"/>
      <c r="E104" s="50"/>
      <c r="F104" s="38"/>
      <c r="M104" s="51"/>
      <c r="N104" s="16"/>
      <c r="O104" s="16"/>
      <c r="P104" s="16"/>
      <c r="Q104" s="16"/>
      <c r="R104" s="16"/>
    </row>
    <row r="105" spans="1:18" ht="15.5">
      <c r="A105" s="61"/>
      <c r="B105" s="70" t="s">
        <v>153</v>
      </c>
      <c r="C105" s="71"/>
      <c r="D105" s="49"/>
      <c r="E105" s="50"/>
      <c r="F105" s="38"/>
      <c r="M105" s="51"/>
      <c r="N105" s="16"/>
      <c r="O105" s="16"/>
      <c r="P105" s="16"/>
      <c r="Q105" s="16"/>
      <c r="R105" s="16"/>
    </row>
    <row r="106" spans="1:18" ht="139.5">
      <c r="A106" s="61"/>
      <c r="B106" s="74" t="s">
        <v>154</v>
      </c>
      <c r="C106" s="75">
        <v>10</v>
      </c>
      <c r="D106" s="49"/>
      <c r="E106" s="50"/>
      <c r="F106" s="38"/>
      <c r="M106" s="51"/>
      <c r="N106" s="16"/>
      <c r="O106" s="16"/>
      <c r="P106" s="16"/>
      <c r="Q106" s="16"/>
      <c r="R106" s="16"/>
    </row>
    <row r="107" spans="1:18" ht="170.5">
      <c r="A107" s="61"/>
      <c r="B107" s="58" t="s">
        <v>155</v>
      </c>
      <c r="C107" s="72">
        <v>10</v>
      </c>
      <c r="D107" s="49"/>
      <c r="E107" s="50"/>
      <c r="F107" s="38"/>
      <c r="M107" s="51"/>
      <c r="N107" s="16"/>
      <c r="O107" s="16"/>
      <c r="P107" s="16"/>
      <c r="Q107" s="16"/>
      <c r="R107" s="16"/>
    </row>
    <row r="108" spans="1:18" ht="77.5">
      <c r="A108" s="61"/>
      <c r="B108" s="58" t="s">
        <v>156</v>
      </c>
      <c r="C108" s="72">
        <v>10</v>
      </c>
      <c r="D108" s="49"/>
      <c r="E108" s="50"/>
      <c r="F108" s="38"/>
      <c r="M108" s="51"/>
      <c r="N108" s="16"/>
      <c r="O108" s="16"/>
      <c r="P108" s="16"/>
      <c r="Q108" s="16"/>
      <c r="R108" s="16"/>
    </row>
    <row r="109" spans="1:18" ht="155">
      <c r="A109" s="61"/>
      <c r="B109" s="58" t="s">
        <v>161</v>
      </c>
      <c r="C109" s="72">
        <v>80</v>
      </c>
      <c r="D109" s="57"/>
      <c r="E109" s="50"/>
      <c r="F109" s="38"/>
      <c r="M109" s="51"/>
      <c r="N109" s="16"/>
      <c r="O109" s="16"/>
      <c r="P109" s="16"/>
      <c r="Q109" s="16"/>
      <c r="R109" s="16"/>
    </row>
    <row r="110" spans="1:18" ht="15.5">
      <c r="A110" s="61"/>
      <c r="B110" s="56" t="s">
        <v>162</v>
      </c>
      <c r="C110" s="69"/>
      <c r="D110" s="49"/>
      <c r="E110" s="50"/>
      <c r="F110" s="38"/>
      <c r="M110" s="51"/>
      <c r="N110" s="16"/>
      <c r="O110" s="16"/>
      <c r="P110" s="16"/>
      <c r="Q110" s="16"/>
      <c r="R110" s="16"/>
    </row>
    <row r="111" spans="1:18" ht="80">
      <c r="A111" s="61"/>
      <c r="B111" s="76" t="s">
        <v>163</v>
      </c>
      <c r="C111" s="77">
        <v>80</v>
      </c>
      <c r="D111" s="49"/>
      <c r="E111" s="50"/>
      <c r="F111" s="38"/>
      <c r="M111" s="51"/>
      <c r="N111" s="16"/>
      <c r="O111" s="16"/>
      <c r="P111" s="16"/>
      <c r="Q111" s="16"/>
      <c r="R111" s="16"/>
    </row>
    <row r="112" spans="1:18" ht="15.5">
      <c r="A112" s="61"/>
      <c r="B112" s="48" t="s">
        <v>164</v>
      </c>
      <c r="C112" s="66"/>
      <c r="D112" s="49"/>
      <c r="E112" s="50"/>
      <c r="F112" s="38"/>
      <c r="M112" s="51"/>
      <c r="N112" s="16"/>
      <c r="O112" s="16"/>
      <c r="P112" s="16"/>
      <c r="Q112" s="16"/>
      <c r="R112" s="16"/>
    </row>
    <row r="113" spans="1:18" ht="15.5">
      <c r="A113" s="61"/>
      <c r="B113" s="56" t="s">
        <v>165</v>
      </c>
      <c r="C113" s="69"/>
      <c r="D113" s="49"/>
      <c r="E113" s="50"/>
      <c r="F113" s="38"/>
      <c r="M113" s="51"/>
      <c r="N113" s="16"/>
      <c r="O113" s="16"/>
      <c r="P113" s="16"/>
      <c r="Q113" s="16"/>
      <c r="R113" s="16"/>
    </row>
    <row r="114" spans="1:18" ht="48">
      <c r="A114" s="61"/>
      <c r="B114" s="76" t="s">
        <v>166</v>
      </c>
      <c r="C114" s="77"/>
      <c r="D114" s="49"/>
      <c r="E114" s="50"/>
      <c r="F114" s="38"/>
      <c r="M114" s="51"/>
      <c r="N114" s="16"/>
      <c r="O114" s="16"/>
      <c r="P114" s="16"/>
      <c r="Q114" s="16"/>
      <c r="R114" s="16"/>
    </row>
    <row r="115" spans="1:18" ht="15.5">
      <c r="A115" s="61"/>
      <c r="B115" s="48" t="s">
        <v>167</v>
      </c>
      <c r="C115" s="66"/>
      <c r="D115" s="49"/>
      <c r="E115" s="50"/>
      <c r="F115" s="38"/>
      <c r="M115" s="51"/>
      <c r="N115" s="16"/>
      <c r="O115" s="16"/>
      <c r="P115" s="16"/>
      <c r="Q115" s="16"/>
      <c r="R115" s="16"/>
    </row>
    <row r="116" spans="1:18" ht="108.5">
      <c r="A116" s="61"/>
      <c r="B116" s="78" t="s">
        <v>168</v>
      </c>
      <c r="C116" s="79"/>
      <c r="D116" s="49" t="s">
        <v>64</v>
      </c>
      <c r="E116" s="50"/>
      <c r="F116" s="38"/>
      <c r="M116" s="51"/>
      <c r="N116" s="16"/>
      <c r="O116" s="16"/>
      <c r="P116" s="16"/>
      <c r="Q116" s="16"/>
      <c r="R116" s="16"/>
    </row>
    <row r="117" spans="1:18" ht="80">
      <c r="A117" s="61"/>
      <c r="B117" s="76" t="s">
        <v>169</v>
      </c>
      <c r="C117" s="77"/>
      <c r="D117" s="49" t="s">
        <v>64</v>
      </c>
      <c r="E117" s="50"/>
      <c r="F117" s="38"/>
      <c r="M117" s="51"/>
      <c r="N117" s="16"/>
      <c r="O117" s="16"/>
      <c r="P117" s="16"/>
      <c r="Q117" s="16"/>
      <c r="R117" s="16"/>
    </row>
    <row r="118" spans="1:18" ht="93">
      <c r="A118" s="61"/>
      <c r="B118" s="78" t="s">
        <v>170</v>
      </c>
      <c r="C118" s="79">
        <v>200</v>
      </c>
      <c r="D118" s="49"/>
      <c r="E118" s="50"/>
      <c r="F118" s="38"/>
      <c r="M118" s="51"/>
      <c r="N118" s="16"/>
      <c r="O118" s="16"/>
      <c r="P118" s="16"/>
      <c r="Q118" s="16"/>
      <c r="R118" s="16"/>
    </row>
    <row r="119" spans="1:18" ht="15.5">
      <c r="A119" s="61"/>
      <c r="B119" s="56" t="s">
        <v>171</v>
      </c>
      <c r="C119" s="69"/>
      <c r="D119" s="49"/>
      <c r="E119" s="50"/>
      <c r="F119" s="38"/>
      <c r="M119" s="51"/>
      <c r="N119" s="16"/>
      <c r="O119" s="16"/>
      <c r="P119" s="16"/>
      <c r="Q119" s="16"/>
      <c r="R119" s="16"/>
    </row>
    <row r="120" spans="1:18" ht="48">
      <c r="A120" s="61"/>
      <c r="B120" s="76" t="s">
        <v>172</v>
      </c>
      <c r="C120" s="76"/>
      <c r="D120" s="49" t="s">
        <v>64</v>
      </c>
      <c r="E120" s="50"/>
      <c r="F120" s="38"/>
      <c r="M120" s="51"/>
      <c r="N120" s="16"/>
      <c r="O120" s="16"/>
      <c r="P120" s="16"/>
      <c r="Q120" s="16"/>
      <c r="R120" s="16"/>
    </row>
    <row r="121" spans="1:18" ht="15.5">
      <c r="A121" s="61"/>
      <c r="B121" s="48" t="s">
        <v>164</v>
      </c>
      <c r="C121" s="48"/>
      <c r="D121" s="49"/>
      <c r="E121" s="50"/>
      <c r="F121" s="38"/>
      <c r="M121" s="51"/>
      <c r="N121" s="16"/>
      <c r="O121" s="16"/>
      <c r="P121" s="16"/>
      <c r="Q121" s="16"/>
      <c r="R121" s="16"/>
    </row>
    <row r="122" spans="1:18" ht="80">
      <c r="A122" s="61"/>
      <c r="B122" s="76" t="s">
        <v>173</v>
      </c>
      <c r="C122" s="76"/>
      <c r="D122" s="49"/>
      <c r="E122" s="50"/>
      <c r="F122" s="38"/>
      <c r="M122" s="51"/>
      <c r="N122" s="16"/>
      <c r="O122" s="16"/>
      <c r="P122" s="16"/>
      <c r="Q122" s="16"/>
      <c r="R122" s="16"/>
    </row>
    <row r="123" spans="1:18" ht="128">
      <c r="A123" s="61"/>
      <c r="B123" s="80" t="s">
        <v>174</v>
      </c>
      <c r="C123" s="80"/>
      <c r="D123" s="49" t="s">
        <v>64</v>
      </c>
      <c r="E123" s="50"/>
      <c r="F123" s="38"/>
      <c r="M123" s="51"/>
      <c r="N123" s="16"/>
      <c r="O123" s="16"/>
      <c r="P123" s="16"/>
      <c r="Q123" s="16"/>
      <c r="R123" s="16"/>
    </row>
    <row r="124" spans="1:18" ht="80">
      <c r="A124" s="61"/>
      <c r="B124" s="76" t="s">
        <v>175</v>
      </c>
      <c r="C124" s="76"/>
      <c r="D124" s="49" t="s">
        <v>64</v>
      </c>
      <c r="E124" s="50"/>
      <c r="F124" s="38"/>
      <c r="M124" s="51"/>
      <c r="N124" s="16"/>
      <c r="O124" s="16"/>
      <c r="P124" s="16"/>
      <c r="Q124" s="16"/>
      <c r="R124" s="16"/>
    </row>
    <row r="125" spans="1:18" ht="93">
      <c r="A125" s="61"/>
      <c r="B125" s="78" t="s">
        <v>176</v>
      </c>
      <c r="C125" s="76">
        <v>200</v>
      </c>
      <c r="D125" s="49"/>
      <c r="E125" s="50"/>
      <c r="F125" s="38"/>
      <c r="M125" s="51"/>
      <c r="N125" s="16"/>
      <c r="O125" s="16"/>
      <c r="P125" s="16"/>
      <c r="Q125" s="16"/>
      <c r="R125" s="16"/>
    </row>
    <row r="126" spans="1:18" ht="31">
      <c r="A126" s="61"/>
      <c r="B126" s="78" t="s">
        <v>177</v>
      </c>
      <c r="C126" s="76"/>
      <c r="D126" s="49" t="s">
        <v>64</v>
      </c>
      <c r="E126" s="50"/>
      <c r="F126" s="38"/>
      <c r="M126" s="51"/>
      <c r="N126" s="16"/>
      <c r="O126" s="16"/>
      <c r="P126" s="16"/>
      <c r="Q126" s="16"/>
      <c r="R126" s="16"/>
    </row>
    <row r="127" spans="1:18" ht="46.5">
      <c r="A127" s="97"/>
      <c r="B127" s="48" t="s">
        <v>178</v>
      </c>
      <c r="C127" s="98">
        <v>60</v>
      </c>
      <c r="D127" s="99"/>
      <c r="E127" s="100"/>
      <c r="F127" s="38"/>
      <c r="M127" s="51"/>
      <c r="N127" s="16"/>
      <c r="O127" s="16"/>
      <c r="P127" s="16"/>
      <c r="Q127" s="16"/>
      <c r="R127" s="16"/>
    </row>
    <row r="128" spans="1:18" ht="15.5">
      <c r="A128" s="61"/>
      <c r="B128" s="62" t="s">
        <v>157</v>
      </c>
      <c r="C128" s="62"/>
      <c r="D128" s="49"/>
      <c r="E128" s="50"/>
      <c r="F128" s="38"/>
      <c r="M128" s="51"/>
      <c r="N128" s="16"/>
      <c r="O128" s="16"/>
      <c r="P128" s="16"/>
      <c r="Q128" s="16"/>
      <c r="R128" s="16"/>
    </row>
    <row r="129" spans="1:18" ht="13">
      <c r="A129" s="63" t="s">
        <v>158</v>
      </c>
      <c r="B129" s="64"/>
      <c r="C129" s="65">
        <f>SUBTOTAL(109,Table1[Weight])</f>
        <v>8000</v>
      </c>
      <c r="D129" s="65"/>
      <c r="E129" s="64"/>
      <c r="F129" s="38"/>
      <c r="L129" s="63" t="s">
        <v>158</v>
      </c>
      <c r="M129" s="16">
        <f>SUBTOTAL(109,Table1[Supplier 1
Final])</f>
        <v>0</v>
      </c>
      <c r="N129" s="16">
        <f>SUBTOTAL(109,Table1[Supplier 2
Final])</f>
        <v>0</v>
      </c>
      <c r="O129" s="16">
        <f>SUBTOTAL(109,Table1[Supplier 3
Final])</f>
        <v>0</v>
      </c>
      <c r="P129" s="16">
        <f>SUBTOTAL(109,Table1[Supplier 4
Final])</f>
        <v>0</v>
      </c>
      <c r="Q129" s="16">
        <f>SUBTOTAL(109,Table1[Supplier 5
Final])</f>
        <v>0</v>
      </c>
      <c r="R129" s="16">
        <f>SUBTOTAL(109,Table1[Supplier 6
Final])</f>
        <v>0</v>
      </c>
    </row>
  </sheetData>
  <mergeCells count="11">
    <mergeCell ref="E6:R6"/>
    <mergeCell ref="A1:A4"/>
    <mergeCell ref="B1:N4"/>
    <mergeCell ref="O1:P1"/>
    <mergeCell ref="Q1:R1"/>
    <mergeCell ref="O2:P2"/>
    <mergeCell ref="Q2:R2"/>
    <mergeCell ref="O3:P3"/>
    <mergeCell ref="Q3:R3"/>
    <mergeCell ref="O4:P4"/>
    <mergeCell ref="Q4:R4"/>
  </mergeCells>
  <pageMargins left="0.35433070866141703" right="0.31496062992126" top="0.78740157480314998" bottom="0.511811023622047" header="0.27559055118110198" footer="0.27559055118110198"/>
  <pageSetup paperSize="9" scale="66" orientation="landscape" r:id="rId1"/>
  <headerFooter alignWithMargins="0">
    <oddFooter xml:space="preserve">&amp;CThis document is the property of Mobile Interim Company 1 S.A.L., it cannot be diffused externally without the prior approval of the management
</oddFooter>
  </headerFooter>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F0708-9E9E-4498-A79D-F6BD323B8280}">
  <dimension ref="A1:Q27"/>
  <sheetViews>
    <sheetView showWhiteSpace="0" zoomScaleNormal="100" workbookViewId="0">
      <selection activeCell="A8" sqref="A8"/>
    </sheetView>
  </sheetViews>
  <sheetFormatPr defaultColWidth="13.81640625" defaultRowHeight="12.5"/>
  <cols>
    <col min="1" max="1" width="14.1796875" style="3" customWidth="1"/>
    <col min="2" max="2" width="32" style="3" customWidth="1"/>
    <col min="3" max="3" width="7.453125" style="3" customWidth="1"/>
    <col min="4" max="4" width="12" style="3" customWidth="1"/>
    <col min="5" max="6" width="10.26953125" style="3" bestFit="1" customWidth="1"/>
    <col min="7" max="7" width="10.54296875" style="3" bestFit="1" customWidth="1"/>
    <col min="8" max="10" width="10.26953125" style="3" bestFit="1" customWidth="1"/>
    <col min="11" max="11" width="18.453125" style="3" customWidth="1"/>
    <col min="12" max="13" width="11.81640625" style="3" bestFit="1" customWidth="1"/>
    <col min="14" max="14" width="10.81640625" style="3" customWidth="1"/>
    <col min="15" max="15" width="11.81640625" style="3" bestFit="1" customWidth="1"/>
    <col min="16" max="16" width="11.81640625" style="3" customWidth="1"/>
    <col min="17" max="17" width="11.81640625" style="3" bestFit="1" customWidth="1"/>
    <col min="18" max="16384" width="13.81640625" style="3"/>
  </cols>
  <sheetData>
    <row r="1" spans="1:17" ht="16.5" customHeight="1">
      <c r="A1" s="93"/>
      <c r="B1" s="94" t="s">
        <v>55</v>
      </c>
      <c r="C1" s="94"/>
      <c r="D1" s="94"/>
      <c r="E1" s="94"/>
      <c r="F1" s="94"/>
      <c r="G1" s="94"/>
      <c r="H1" s="94"/>
      <c r="I1" s="94"/>
      <c r="J1" s="94"/>
      <c r="K1" s="94"/>
      <c r="L1" s="94"/>
      <c r="M1" s="94"/>
      <c r="N1" s="85" t="s">
        <v>42</v>
      </c>
      <c r="O1" s="85"/>
      <c r="P1" s="86" t="s">
        <v>49</v>
      </c>
      <c r="Q1" s="86"/>
    </row>
    <row r="2" spans="1:17" ht="16.5" customHeight="1">
      <c r="A2" s="93"/>
      <c r="B2" s="94"/>
      <c r="C2" s="94"/>
      <c r="D2" s="94"/>
      <c r="E2" s="94"/>
      <c r="F2" s="94"/>
      <c r="G2" s="94"/>
      <c r="H2" s="94"/>
      <c r="I2" s="94"/>
      <c r="J2" s="94"/>
      <c r="K2" s="94"/>
      <c r="L2" s="94"/>
      <c r="M2" s="94"/>
      <c r="N2" s="85" t="s">
        <v>43</v>
      </c>
      <c r="O2" s="85"/>
      <c r="P2" s="86" t="s">
        <v>48</v>
      </c>
      <c r="Q2" s="87"/>
    </row>
    <row r="3" spans="1:17" ht="16.5" customHeight="1">
      <c r="A3" s="93"/>
      <c r="B3" s="94"/>
      <c r="C3" s="94"/>
      <c r="D3" s="94"/>
      <c r="E3" s="94"/>
      <c r="F3" s="94"/>
      <c r="G3" s="94"/>
      <c r="H3" s="94"/>
      <c r="I3" s="94"/>
      <c r="J3" s="94"/>
      <c r="K3" s="94"/>
      <c r="L3" s="94"/>
      <c r="M3" s="94"/>
      <c r="N3" s="85" t="s">
        <v>44</v>
      </c>
      <c r="O3" s="85"/>
      <c r="P3" s="88" t="s">
        <v>54</v>
      </c>
      <c r="Q3" s="89"/>
    </row>
    <row r="4" spans="1:17" ht="16.5" customHeight="1">
      <c r="A4" s="93"/>
      <c r="B4" s="94"/>
      <c r="C4" s="94"/>
      <c r="D4" s="94"/>
      <c r="E4" s="94"/>
      <c r="F4" s="94"/>
      <c r="G4" s="94"/>
      <c r="H4" s="94"/>
      <c r="I4" s="94"/>
      <c r="J4" s="94"/>
      <c r="K4" s="94"/>
      <c r="L4" s="94"/>
      <c r="M4" s="94"/>
      <c r="N4" s="85" t="s">
        <v>45</v>
      </c>
      <c r="O4" s="85"/>
      <c r="P4" s="90">
        <v>45901</v>
      </c>
      <c r="Q4" s="91"/>
    </row>
    <row r="5" spans="1:17" ht="16.5" customHeight="1"/>
    <row r="6" spans="1:17" ht="28.5" customHeight="1">
      <c r="A6" s="27" t="s">
        <v>21</v>
      </c>
      <c r="B6" s="6"/>
      <c r="E6" s="4"/>
      <c r="F6" s="4"/>
      <c r="G6" s="4"/>
      <c r="H6" s="4"/>
      <c r="I6" s="4"/>
      <c r="J6" s="4"/>
    </row>
    <row r="7" spans="1:17" ht="13.5" thickBot="1">
      <c r="E7" s="4"/>
      <c r="F7" s="4"/>
      <c r="G7" s="4"/>
      <c r="H7" s="4"/>
      <c r="I7" s="4"/>
      <c r="J7" s="4"/>
    </row>
    <row r="8" spans="1:17" ht="26">
      <c r="A8" s="18" t="s">
        <v>0</v>
      </c>
      <c r="B8" s="19" t="s">
        <v>41</v>
      </c>
      <c r="C8" s="20" t="s">
        <v>2</v>
      </c>
      <c r="D8" s="21" t="s">
        <v>20</v>
      </c>
      <c r="E8" s="22" t="s">
        <v>4</v>
      </c>
      <c r="F8" s="22" t="s">
        <v>5</v>
      </c>
      <c r="G8" s="22" t="s">
        <v>6</v>
      </c>
      <c r="H8" s="22" t="s">
        <v>7</v>
      </c>
      <c r="I8" s="22" t="s">
        <v>8</v>
      </c>
      <c r="J8" s="22" t="s">
        <v>9</v>
      </c>
      <c r="K8" s="23" t="s">
        <v>1</v>
      </c>
      <c r="L8" s="24" t="s">
        <v>10</v>
      </c>
      <c r="M8" s="25" t="s">
        <v>11</v>
      </c>
      <c r="N8" s="25" t="s">
        <v>12</v>
      </c>
      <c r="O8" s="25" t="s">
        <v>13</v>
      </c>
      <c r="P8" s="25" t="s">
        <v>14</v>
      </c>
      <c r="Q8" s="26" t="s">
        <v>15</v>
      </c>
    </row>
    <row r="9" spans="1:17" ht="13">
      <c r="A9" s="8">
        <v>1</v>
      </c>
      <c r="B9" s="9" t="s">
        <v>16</v>
      </c>
      <c r="C9" s="10"/>
      <c r="D9" s="9"/>
      <c r="E9" s="10"/>
      <c r="F9" s="10"/>
      <c r="G9" s="10"/>
      <c r="H9" s="10"/>
      <c r="I9" s="10"/>
      <c r="J9" s="10"/>
      <c r="K9" s="10"/>
      <c r="L9" s="11">
        <f>E9*C9</f>
        <v>0</v>
      </c>
      <c r="M9" s="11">
        <f>F9*C9</f>
        <v>0</v>
      </c>
      <c r="N9" s="11">
        <f>G9*C9</f>
        <v>0</v>
      </c>
      <c r="O9" s="11">
        <f>H9*C9</f>
        <v>0</v>
      </c>
      <c r="P9" s="11">
        <f>I9*C9</f>
        <v>0</v>
      </c>
      <c r="Q9" s="11">
        <f>J9*C9</f>
        <v>0</v>
      </c>
    </row>
    <row r="10" spans="1:17" ht="13">
      <c r="A10" s="12">
        <v>1.1000000000000001</v>
      </c>
      <c r="B10" s="13" t="s">
        <v>17</v>
      </c>
      <c r="C10" s="2"/>
      <c r="D10" s="13"/>
      <c r="E10" s="2"/>
      <c r="F10" s="2"/>
      <c r="G10" s="2"/>
      <c r="H10" s="2"/>
      <c r="I10" s="2"/>
      <c r="J10" s="2"/>
      <c r="K10" s="2"/>
      <c r="L10" s="34">
        <f t="shared" ref="L10:L18" si="0">E10*C10</f>
        <v>0</v>
      </c>
      <c r="M10" s="14">
        <f>C10*F10</f>
        <v>0</v>
      </c>
      <c r="N10" s="14">
        <f>G10*C10</f>
        <v>0</v>
      </c>
      <c r="O10" s="14">
        <f>H10*C10</f>
        <v>0</v>
      </c>
      <c r="P10" s="14">
        <f>I10*C10</f>
        <v>0</v>
      </c>
      <c r="Q10" s="14">
        <f>J10*C10</f>
        <v>0</v>
      </c>
    </row>
    <row r="11" spans="1:17" ht="13">
      <c r="A11" s="12" t="s">
        <v>3</v>
      </c>
      <c r="B11" s="13" t="s">
        <v>18</v>
      </c>
      <c r="C11" s="2"/>
      <c r="D11" s="1"/>
      <c r="E11" s="2"/>
      <c r="F11" s="2"/>
      <c r="G11" s="2"/>
      <c r="H11" s="2"/>
      <c r="I11" s="2"/>
      <c r="J11" s="2"/>
      <c r="K11" s="2"/>
      <c r="L11" s="34">
        <f t="shared" si="0"/>
        <v>0</v>
      </c>
      <c r="M11" s="14">
        <f t="shared" ref="M11:M18" si="1">C11*F11</f>
        <v>0</v>
      </c>
      <c r="N11" s="14">
        <f t="shared" ref="N11:N18" si="2">G11*C11</f>
        <v>0</v>
      </c>
      <c r="O11" s="14">
        <f t="shared" ref="O11:O17" si="3">H11*C11</f>
        <v>0</v>
      </c>
      <c r="P11" s="14">
        <f t="shared" ref="P11:P18" si="4">I11*C11</f>
        <v>0</v>
      </c>
      <c r="Q11" s="14">
        <f t="shared" ref="Q11:Q18" si="5">J11*C11</f>
        <v>0</v>
      </c>
    </row>
    <row r="12" spans="1:17">
      <c r="A12" s="15" t="s">
        <v>19</v>
      </c>
      <c r="B12" s="1" t="s">
        <v>29</v>
      </c>
      <c r="C12" s="33"/>
      <c r="D12" s="37"/>
      <c r="E12" s="33"/>
      <c r="F12" s="33"/>
      <c r="G12" s="33"/>
      <c r="H12" s="33"/>
      <c r="I12" s="33"/>
      <c r="J12" s="33"/>
      <c r="K12" s="33"/>
      <c r="L12" s="34">
        <f t="shared" si="0"/>
        <v>0</v>
      </c>
      <c r="M12" s="14">
        <f t="shared" si="1"/>
        <v>0</v>
      </c>
      <c r="N12" s="14">
        <f t="shared" si="2"/>
        <v>0</v>
      </c>
      <c r="O12" s="14">
        <f t="shared" si="3"/>
        <v>0</v>
      </c>
      <c r="P12" s="14">
        <f t="shared" si="4"/>
        <v>0</v>
      </c>
      <c r="Q12" s="14">
        <f t="shared" si="5"/>
        <v>0</v>
      </c>
    </row>
    <row r="13" spans="1:17">
      <c r="A13" s="15" t="s">
        <v>22</v>
      </c>
      <c r="B13" s="1" t="s">
        <v>30</v>
      </c>
      <c r="C13" s="33"/>
      <c r="D13" s="37"/>
      <c r="E13" s="33"/>
      <c r="F13" s="33"/>
      <c r="G13" s="33"/>
      <c r="H13" s="33"/>
      <c r="I13" s="33"/>
      <c r="J13" s="33"/>
      <c r="K13" s="33"/>
      <c r="L13" s="34">
        <f t="shared" si="0"/>
        <v>0</v>
      </c>
      <c r="M13" s="14">
        <f t="shared" si="1"/>
        <v>0</v>
      </c>
      <c r="N13" s="14">
        <f t="shared" si="2"/>
        <v>0</v>
      </c>
      <c r="O13" s="14">
        <f t="shared" si="3"/>
        <v>0</v>
      </c>
      <c r="P13" s="14">
        <f t="shared" si="4"/>
        <v>0</v>
      </c>
      <c r="Q13" s="14">
        <f t="shared" si="5"/>
        <v>0</v>
      </c>
    </row>
    <row r="14" spans="1:17">
      <c r="A14" s="15" t="s">
        <v>23</v>
      </c>
      <c r="B14" s="1" t="s">
        <v>31</v>
      </c>
      <c r="C14" s="33"/>
      <c r="D14" s="34"/>
      <c r="E14" s="33"/>
      <c r="F14" s="33"/>
      <c r="G14" s="33"/>
      <c r="H14" s="33"/>
      <c r="I14" s="33"/>
      <c r="J14" s="33"/>
      <c r="K14" s="33"/>
      <c r="L14" s="34">
        <f t="shared" si="0"/>
        <v>0</v>
      </c>
      <c r="M14" s="14">
        <f t="shared" si="1"/>
        <v>0</v>
      </c>
      <c r="N14" s="14">
        <f t="shared" si="2"/>
        <v>0</v>
      </c>
      <c r="O14" s="14">
        <f t="shared" si="3"/>
        <v>0</v>
      </c>
      <c r="P14" s="14">
        <f t="shared" si="4"/>
        <v>0</v>
      </c>
      <c r="Q14" s="14">
        <f t="shared" si="5"/>
        <v>0</v>
      </c>
    </row>
    <row r="15" spans="1:17" ht="13">
      <c r="A15" s="12" t="s">
        <v>24</v>
      </c>
      <c r="B15" s="13" t="s">
        <v>25</v>
      </c>
      <c r="C15" s="33"/>
      <c r="D15" s="37"/>
      <c r="E15" s="33"/>
      <c r="F15" s="33"/>
      <c r="G15" s="33"/>
      <c r="H15" s="33"/>
      <c r="I15" s="33"/>
      <c r="J15" s="33"/>
      <c r="K15" s="33"/>
      <c r="L15" s="34">
        <f t="shared" si="0"/>
        <v>0</v>
      </c>
      <c r="M15" s="14">
        <f t="shared" si="1"/>
        <v>0</v>
      </c>
      <c r="N15" s="14">
        <f t="shared" si="2"/>
        <v>0</v>
      </c>
      <c r="O15" s="14">
        <f t="shared" si="3"/>
        <v>0</v>
      </c>
      <c r="P15" s="14">
        <f t="shared" si="4"/>
        <v>0</v>
      </c>
      <c r="Q15" s="14">
        <f t="shared" si="5"/>
        <v>0</v>
      </c>
    </row>
    <row r="16" spans="1:17">
      <c r="A16" s="15" t="s">
        <v>26</v>
      </c>
      <c r="B16" s="1" t="s">
        <v>32</v>
      </c>
      <c r="C16" s="33"/>
      <c r="D16" s="37"/>
      <c r="E16" s="33"/>
      <c r="F16" s="33"/>
      <c r="G16" s="33"/>
      <c r="H16" s="33"/>
      <c r="I16" s="33"/>
      <c r="J16" s="33"/>
      <c r="K16" s="33"/>
      <c r="L16" s="34">
        <f t="shared" si="0"/>
        <v>0</v>
      </c>
      <c r="M16" s="14">
        <f t="shared" si="1"/>
        <v>0</v>
      </c>
      <c r="N16" s="14">
        <f t="shared" si="2"/>
        <v>0</v>
      </c>
      <c r="O16" s="14">
        <f t="shared" si="3"/>
        <v>0</v>
      </c>
      <c r="P16" s="14">
        <f t="shared" si="4"/>
        <v>0</v>
      </c>
      <c r="Q16" s="14">
        <f t="shared" si="5"/>
        <v>0</v>
      </c>
    </row>
    <row r="17" spans="1:17">
      <c r="A17" s="15" t="s">
        <v>27</v>
      </c>
      <c r="B17" s="1" t="s">
        <v>33</v>
      </c>
      <c r="C17" s="33"/>
      <c r="D17" s="37"/>
      <c r="E17" s="33"/>
      <c r="F17" s="33"/>
      <c r="G17" s="33"/>
      <c r="H17" s="33"/>
      <c r="I17" s="33"/>
      <c r="J17" s="33"/>
      <c r="K17" s="33"/>
      <c r="L17" s="34">
        <f t="shared" si="0"/>
        <v>0</v>
      </c>
      <c r="M17" s="14">
        <f t="shared" si="1"/>
        <v>0</v>
      </c>
      <c r="N17" s="14">
        <f t="shared" si="2"/>
        <v>0</v>
      </c>
      <c r="O17" s="14">
        <f t="shared" si="3"/>
        <v>0</v>
      </c>
      <c r="P17" s="14">
        <f t="shared" si="4"/>
        <v>0</v>
      </c>
      <c r="Q17" s="14">
        <f t="shared" si="5"/>
        <v>0</v>
      </c>
    </row>
    <row r="18" spans="1:17">
      <c r="A18" s="15" t="s">
        <v>28</v>
      </c>
      <c r="B18" s="1" t="s">
        <v>34</v>
      </c>
      <c r="C18" s="33"/>
      <c r="D18" s="34"/>
      <c r="E18" s="33"/>
      <c r="F18" s="2"/>
      <c r="G18" s="2"/>
      <c r="H18" s="2"/>
      <c r="I18" s="2"/>
      <c r="J18" s="2"/>
      <c r="K18" s="2"/>
      <c r="L18" s="34">
        <f t="shared" si="0"/>
        <v>0</v>
      </c>
      <c r="M18" s="14">
        <f t="shared" si="1"/>
        <v>0</v>
      </c>
      <c r="N18" s="14">
        <f t="shared" si="2"/>
        <v>0</v>
      </c>
      <c r="O18" s="14">
        <f>H18*C18</f>
        <v>0</v>
      </c>
      <c r="P18" s="14">
        <f t="shared" si="4"/>
        <v>0</v>
      </c>
      <c r="Q18" s="14">
        <f t="shared" si="5"/>
        <v>0</v>
      </c>
    </row>
    <row r="19" spans="1:17" ht="13" thickBot="1">
      <c r="A19" s="15"/>
      <c r="B19" s="1"/>
      <c r="C19" s="2"/>
      <c r="D19" s="14"/>
      <c r="E19" s="2"/>
      <c r="F19" s="2"/>
      <c r="G19" s="2"/>
      <c r="H19" s="2"/>
      <c r="I19" s="2"/>
      <c r="J19" s="2"/>
      <c r="K19" s="2"/>
      <c r="L19" s="14"/>
      <c r="M19" s="14"/>
      <c r="N19" s="14"/>
      <c r="O19" s="14"/>
      <c r="P19" s="14"/>
      <c r="Q19" s="14"/>
    </row>
    <row r="20" spans="1:17" ht="13.5" thickBot="1">
      <c r="B20" s="16"/>
      <c r="L20" s="17">
        <f>SUM(L12:L19)</f>
        <v>0</v>
      </c>
      <c r="M20" s="17">
        <f t="shared" ref="M20:Q20" si="6">SUM(M12:M19)</f>
        <v>0</v>
      </c>
      <c r="N20" s="17">
        <f t="shared" si="6"/>
        <v>0</v>
      </c>
      <c r="O20" s="17">
        <f t="shared" si="6"/>
        <v>0</v>
      </c>
      <c r="P20" s="17">
        <f t="shared" si="6"/>
        <v>0</v>
      </c>
      <c r="Q20" s="17">
        <f t="shared" si="6"/>
        <v>0</v>
      </c>
    </row>
    <row r="21" spans="1:17" ht="26.5" thickBot="1">
      <c r="B21" s="35"/>
      <c r="C21" s="36"/>
      <c r="D21" s="38"/>
      <c r="L21" s="7" t="s">
        <v>35</v>
      </c>
      <c r="M21" s="7" t="s">
        <v>36</v>
      </c>
      <c r="N21" s="7" t="s">
        <v>37</v>
      </c>
      <c r="O21" s="7" t="s">
        <v>38</v>
      </c>
      <c r="P21" s="7" t="s">
        <v>39</v>
      </c>
      <c r="Q21" s="7" t="s">
        <v>40</v>
      </c>
    </row>
    <row r="27" spans="1:17" ht="34.5" customHeight="1">
      <c r="A27" s="96" t="s">
        <v>50</v>
      </c>
      <c r="B27" s="96"/>
      <c r="C27" s="96"/>
      <c r="D27" s="96"/>
      <c r="E27" s="96"/>
      <c r="F27" s="96"/>
      <c r="G27" s="96"/>
      <c r="H27" s="96"/>
      <c r="I27" s="96"/>
    </row>
  </sheetData>
  <mergeCells count="11">
    <mergeCell ref="A27:I27"/>
    <mergeCell ref="A1:A4"/>
    <mergeCell ref="B1:M4"/>
    <mergeCell ref="N1:O1"/>
    <mergeCell ref="P1:Q1"/>
    <mergeCell ref="N2:O2"/>
    <mergeCell ref="P2:Q2"/>
    <mergeCell ref="N3:O3"/>
    <mergeCell ref="P3:Q3"/>
    <mergeCell ref="N4:O4"/>
    <mergeCell ref="P4:Q4"/>
  </mergeCells>
  <pageMargins left="0.35433070866141703" right="0.31496062992126" top="0.78740157480314998" bottom="0.511811023622047" header="0.27559055118110198" footer="0.27559055118110198"/>
  <pageSetup paperSize="9" scale="66" orientation="landscape" r:id="rId1"/>
  <headerFooter alignWithMargins="0">
    <oddFooter xml:space="preserve">&amp;CThis document is the property of Mobile Interim Company 1 S.A.L., it cannot be diffused externally without the prior approval of the management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Grade of Compliance Range</vt:lpstr>
      <vt:lpstr>Technical Scoring</vt:lpstr>
      <vt:lpstr>Commercial Scoring</vt:lpstr>
      <vt:lpstr>'Commercial Scoring'!Print_Area</vt:lpstr>
      <vt:lpstr>'Grade of Compliance Range'!Print_Area</vt:lpstr>
      <vt:lpstr>'Technical Scoring'!Print_Area</vt:lpstr>
      <vt:lpstr>'Commercial Scoring'!Print_Titles</vt:lpstr>
      <vt:lpstr>'Technical Scoring'!Print_Titles</vt:lpstr>
    </vt:vector>
  </TitlesOfParts>
  <Company>MIC1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RFT or RFQ Scoring Sheet</dc:title>
  <dc:creator>RANA ABDEL KARIM</dc:creator>
  <cp:lastModifiedBy>SALIM SOUEIDI</cp:lastModifiedBy>
  <cp:lastPrinted>2024-05-24T06:35:11Z</cp:lastPrinted>
  <dcterms:created xsi:type="dcterms:W3CDTF">2008-10-30T09:34:49Z</dcterms:created>
  <dcterms:modified xsi:type="dcterms:W3CDTF">2026-06-15T07:58:44Z</dcterms:modified>
</cp:coreProperties>
</file>