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Financial Risk Management (FRM)\Insurance\Asset Insurance -RFP docs\RFP 2026-2027\relaunched\"/>
    </mc:Choice>
  </mc:AlternateContent>
  <bookViews>
    <workbookView xWindow="0" yWindow="0" windowWidth="20736" windowHeight="8700"/>
  </bookViews>
  <sheets>
    <sheet name="Asset detailed  breakdown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APR06" localSheetId="0">#REF!</definedName>
    <definedName name="_APR06">#REF!</definedName>
    <definedName name="_AUG106" localSheetId="0">#REF!</definedName>
    <definedName name="_AUG106">#REF!</definedName>
    <definedName name="_AUG1106" localSheetId="0">#REF!</definedName>
    <definedName name="_AUG1106">#REF!</definedName>
    <definedName name="_FEB06" localSheetId="0">#REF!</definedName>
    <definedName name="_FEB06">#REF!</definedName>
    <definedName name="_JJ06" localSheetId="0">#REF!</definedName>
    <definedName name="_JJ06">#REF!</definedName>
    <definedName name="_JUN06" localSheetId="0">#REF!</definedName>
    <definedName name="_JUN06">#REF!</definedName>
    <definedName name="_MAY06" localSheetId="0">#REF!</definedName>
    <definedName name="_MAY06">#REF!</definedName>
    <definedName name="_TB106" localSheetId="0">#REF!</definedName>
    <definedName name="_TB106">#REF!</definedName>
    <definedName name="_TB2" localSheetId="0">#REF!</definedName>
    <definedName name="_TB2">#REF!</definedName>
    <definedName name="AA" localSheetId="0">#REF!</definedName>
    <definedName name="AA">#REF!</definedName>
    <definedName name="asd" localSheetId="0">#REF!</definedName>
    <definedName name="asd">#REF!</definedName>
    <definedName name="cc" localSheetId="0">#REF!</definedName>
    <definedName name="cc">#REF!</definedName>
    <definedName name="DD">'[1]Note 12'!$A$1:$B$22</definedName>
    <definedName name="GG" localSheetId="0">#REF!</definedName>
    <definedName name="GG">#REF!</definedName>
    <definedName name="MM" localSheetId="0">#REF!</definedName>
    <definedName name="MM">#REF!</definedName>
    <definedName name="NAME">[2]name!$A:$B</definedName>
    <definedName name="NewName">[3]Picklist!$C$2:$C$163</definedName>
    <definedName name="OO" localSheetId="0">#REF!</definedName>
    <definedName name="OO">#REF!</definedName>
    <definedName name="OperCode">[3]Picklist!$A$2:$A$163</definedName>
    <definedName name="Postpaid" localSheetId="0">#REF!</definedName>
    <definedName name="Postpaid">#REF!</definedName>
    <definedName name="PP" localSheetId="0">#REF!</definedName>
    <definedName name="PP">#REF!</definedName>
    <definedName name="Prepaid" localSheetId="0">#REF!</definedName>
    <definedName name="Prepaid">#REF!</definedName>
    <definedName name="RANGE" localSheetId="0">#REF!</definedName>
    <definedName name="RANGE">#REF!</definedName>
    <definedName name="RR" localSheetId="0">#REF!</definedName>
    <definedName name="RR">#REF!</definedName>
    <definedName name="srg" localSheetId="0">[4]name!#REF!</definedName>
    <definedName name="srg">[4]name!#REF!</definedName>
    <definedName name="SS" localSheetId="0">#REF!</definedName>
    <definedName name="SS">#REF!</definedName>
    <definedName name="TB" localSheetId="0">#REF!</definedName>
    <definedName name="TB">#REF!</definedName>
    <definedName name="TBJUL06" localSheetId="0">#REF!</definedName>
    <definedName name="TBJUL06">#REF!</definedName>
    <definedName name="TBJUL18" localSheetId="0">#REF!</definedName>
    <definedName name="TBJUL18">#REF!</definedName>
    <definedName name="TBMAR" localSheetId="0">#REF!</definedName>
    <definedName name="TBMAR">#REF!</definedName>
    <definedName name="TBMAR06" localSheetId="0">#REF!</definedName>
    <definedName name="TBMAR06">#REF!</definedName>
    <definedName name="TBMAY06" localSheetId="0">#REF!</definedName>
    <definedName name="TBMAY06">#REF!</definedName>
    <definedName name="TBMOT" localSheetId="0">#REF!</definedName>
    <definedName name="TBMOT">#REF!</definedName>
    <definedName name="TBNOV" localSheetId="0">#REF!</definedName>
    <definedName name="TBNOV">#REF!</definedName>
    <definedName name="TBNOV05" localSheetId="0">#REF!</definedName>
    <definedName name="TBNOV05">#REF!</definedName>
    <definedName name="TBOCT" localSheetId="0">#REF!</definedName>
    <definedName name="TBOCT">#REF!</definedName>
    <definedName name="TBOCT05" localSheetId="0">#REF!</definedName>
    <definedName name="TBOCT05">#REF!</definedName>
    <definedName name="TBSEP" localSheetId="0">#REF!</definedName>
    <definedName name="TBSEP">#REF!</definedName>
    <definedName name="TBSEP06" localSheetId="0">#REF!</definedName>
    <definedName name="TBSEP06">#REF!</definedName>
    <definedName name="TBSS06" localSheetId="0">#REF!</definedName>
    <definedName name="TBSS06">#REF!</definedName>
    <definedName name="Total">'[5]Gross Profit Distribution'!$F$10</definedName>
    <definedName name="TRIAL" localSheetId="0">#REF!</definedName>
    <definedName name="TRIAL">#REF!</definedName>
    <definedName name="TRIALBAL" localSheetId="0">#REF!</definedName>
    <definedName name="TRIALBAL">#REF!</definedName>
    <definedName name="TRIALBALANCE" localSheetId="0">#REF!</definedName>
    <definedName name="TRIALBALANCE">#REF!</definedName>
    <definedName name="TT" localSheetId="0">#REF!</definedName>
    <definedName name="TT">#REF!</definedName>
    <definedName name="VitaminC" localSheetId="0">#REF!</definedName>
    <definedName name="VitaminC">#REF!</definedName>
    <definedName name="ww">[6]Sheet5!$A$1:$B$13</definedName>
    <definedName name="XX" localSheetId="0">#REF!</definedName>
    <definedName name="XX">#REF!</definedName>
    <definedName name="YY" localSheetId="0">#REF!</definedName>
    <definedName name="YY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7" l="1"/>
  <c r="E33" i="7" l="1"/>
  <c r="E32" i="7"/>
  <c r="E31" i="7"/>
  <c r="E30" i="7"/>
  <c r="E29" i="7"/>
  <c r="E34" i="7" l="1"/>
  <c r="E27" i="7"/>
  <c r="E18" i="7" l="1"/>
  <c r="C37" i="7" s="1"/>
  <c r="D48" i="7" s="1"/>
</calcChain>
</file>

<file path=xl/sharedStrings.xml><?xml version="1.0" encoding="utf-8"?>
<sst xmlns="http://schemas.openxmlformats.org/spreadsheetml/2006/main" count="60" uniqueCount="48">
  <si>
    <t>Headquarter</t>
  </si>
  <si>
    <t>Rent</t>
  </si>
  <si>
    <t>Building</t>
  </si>
  <si>
    <t>Tripoli</t>
  </si>
  <si>
    <t>Saida</t>
  </si>
  <si>
    <t>Sour</t>
  </si>
  <si>
    <t>Chtoura</t>
  </si>
  <si>
    <t>Jbeil</t>
  </si>
  <si>
    <t>Ogero Point of Sale</t>
  </si>
  <si>
    <t>Locations</t>
  </si>
  <si>
    <t>Warehouses</t>
  </si>
  <si>
    <t>Points of Sales Inside Ogero Centrals</t>
  </si>
  <si>
    <t xml:space="preserve">Assets Sum Insured Up to </t>
  </si>
  <si>
    <t>NEW HQ (Beirut Central)</t>
  </si>
  <si>
    <t>Halba</t>
  </si>
  <si>
    <t xml:space="preserve">Total Assets </t>
  </si>
  <si>
    <t>Kindly note that figures are in USD</t>
  </si>
  <si>
    <t xml:space="preserve">PAR </t>
  </si>
  <si>
    <t xml:space="preserve">Indemnity Period: 3 months from the date of loss following material damage </t>
  </si>
  <si>
    <t>Owned</t>
  </si>
  <si>
    <t>Remote Service Centers</t>
  </si>
  <si>
    <t>Total</t>
  </si>
  <si>
    <t>Jounieh</t>
  </si>
  <si>
    <t>Baalbak</t>
  </si>
  <si>
    <t>Green Field (GF)</t>
  </si>
  <si>
    <t>Green Field (GF) - Hub</t>
  </si>
  <si>
    <t>RoofTop (RT)</t>
  </si>
  <si>
    <t>RoofTop (RT) - Hub</t>
  </si>
  <si>
    <t>IBS</t>
  </si>
  <si>
    <t>RoofTop (RT) + IBS</t>
  </si>
  <si>
    <t>Base Stations</t>
  </si>
  <si>
    <t>Justice</t>
  </si>
  <si>
    <t>Jdeideh</t>
  </si>
  <si>
    <t>Bir Hassan</t>
  </si>
  <si>
    <t>Saida MPT</t>
  </si>
  <si>
    <t>Tripoli Tel</t>
  </si>
  <si>
    <t>Core Network Sites</t>
  </si>
  <si>
    <t>Number</t>
  </si>
  <si>
    <t>Combined Loss Limit: $150M in respect of material damage and business interruption each and every loss and in the aggregate</t>
  </si>
  <si>
    <t>Sum insured</t>
  </si>
  <si>
    <t>Small Cell MBTS</t>
  </si>
  <si>
    <t>Mansourieh  &amp; Karantina</t>
  </si>
  <si>
    <t>MIC 2 Asset Distribution 2026 in Respect of Material Damage</t>
  </si>
  <si>
    <t>Value as of March 2026</t>
  </si>
  <si>
    <t>Jeb jenine</t>
  </si>
  <si>
    <t xml:space="preserve">rent </t>
  </si>
  <si>
    <t xml:space="preserve">Estimated Annual Profit for 12 Months </t>
  </si>
  <si>
    <t>Habbouch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</si>
</sst>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00%"/>
    <numFmt numFmtId="167" formatCode="&quot;$&quot;#,##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 Light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0" fillId="0" borderId="1" xfId="0" applyFont="1" applyFill="1" applyBorder="1"/>
    <xf numFmtId="0" fontId="2" fillId="0" borderId="0" xfId="0" applyFont="1" applyBorder="1"/>
    <xf numFmtId="0" fontId="2" fillId="0" borderId="1" xfId="0" applyFont="1" applyBorder="1" applyAlignment="1">
      <alignment wrapText="1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5" fontId="4" fillId="0" borderId="1" xfId="0" applyNumberFormat="1" applyFont="1" applyBorder="1"/>
    <xf numFmtId="0" fontId="2" fillId="0" borderId="2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5" xfId="0" applyFont="1" applyBorder="1"/>
    <xf numFmtId="165" fontId="4" fillId="0" borderId="5" xfId="0" applyNumberFormat="1" applyFont="1" applyBorder="1"/>
    <xf numFmtId="0" fontId="7" fillId="0" borderId="1" xfId="0" applyFont="1" applyFill="1" applyBorder="1"/>
    <xf numFmtId="0" fontId="0" fillId="0" borderId="0" xfId="0" applyFont="1"/>
    <xf numFmtId="0" fontId="0" fillId="0" borderId="0" xfId="0" applyFont="1" applyBorder="1"/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9" fillId="0" borderId="0" xfId="1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3" fontId="11" fillId="0" borderId="0" xfId="0" applyNumberFormat="1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left" vertical="center" indent="2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8" fontId="0" fillId="0" borderId="0" xfId="0" applyNumberFormat="1" applyFont="1" applyBorder="1"/>
    <xf numFmtId="0" fontId="0" fillId="0" borderId="2" xfId="0" applyFont="1" applyFill="1" applyBorder="1"/>
    <xf numFmtId="0" fontId="0" fillId="0" borderId="3" xfId="0" applyFont="1" applyFill="1" applyBorder="1"/>
    <xf numFmtId="0" fontId="0" fillId="0" borderId="3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165" fontId="0" fillId="0" borderId="0" xfId="0" applyNumberFormat="1" applyFont="1" applyBorder="1"/>
    <xf numFmtId="165" fontId="0" fillId="0" borderId="0" xfId="0" applyNumberFormat="1" applyFont="1"/>
    <xf numFmtId="0" fontId="0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center" vertical="center"/>
    </xf>
    <xf numFmtId="4" fontId="10" fillId="0" borderId="0" xfId="0" applyNumberFormat="1" applyFont="1" applyBorder="1"/>
    <xf numFmtId="165" fontId="4" fillId="0" borderId="0" xfId="0" applyNumberFormat="1" applyFont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center" wrapText="1"/>
    </xf>
    <xf numFmtId="8" fontId="0" fillId="0" borderId="0" xfId="0" applyNumberFormat="1" applyFont="1" applyFill="1" applyBorder="1"/>
    <xf numFmtId="9" fontId="0" fillId="0" borderId="0" xfId="6" applyFont="1"/>
    <xf numFmtId="164" fontId="2" fillId="0" borderId="1" xfId="0" applyNumberFormat="1" applyFont="1" applyFill="1" applyBorder="1" applyAlignment="1">
      <alignment horizontal="center" vertical="center"/>
    </xf>
    <xf numFmtId="166" fontId="11" fillId="0" borderId="0" xfId="6" applyNumberFormat="1" applyFont="1"/>
    <xf numFmtId="0" fontId="18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8" fontId="16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6" fontId="17" fillId="0" borderId="0" xfId="0" applyNumberFormat="1" applyFont="1" applyBorder="1" applyAlignment="1">
      <alignment horizontal="center" vertical="center" wrapText="1"/>
    </xf>
    <xf numFmtId="6" fontId="0" fillId="0" borderId="0" xfId="0" applyNumberFormat="1" applyFont="1" applyBorder="1"/>
    <xf numFmtId="8" fontId="14" fillId="0" borderId="1" xfId="0" applyNumberFormat="1" applyFont="1" applyBorder="1" applyAlignment="1">
      <alignment horizontal="center" vertical="center"/>
    </xf>
    <xf numFmtId="167" fontId="7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</cellXfs>
  <cellStyles count="7">
    <cellStyle name="0,0_x000d__x000a_NA_x000d__x000a_ 2" xfId="5"/>
    <cellStyle name="Comma 2" xfId="3"/>
    <cellStyle name="Comma 3" xfId="2"/>
    <cellStyle name="Currency 2" xfId="4"/>
    <cellStyle name="Normal" xfId="0" builtinId="0"/>
    <cellStyle name="Normal 2" xfId="1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LIEH%20-%20Tax%20section\Mic2%20Reconciliations\DOE\DOE%20Jul-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LIEH%20-%20Tax%20section\Mic2%20Reconciliations\DOE-schedule%209\2010\DOE%20MAR-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_Controle%20de%20Gestion\MIC1\Reporting%20MIC1\MIC1-2004\102004\Sent%20to%20O&amp;D\Reporting_Data\RoamingOperators%2010-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LIEH%20-%20Tax%20section\Mic2%20Reconciliations\DOE-schedule%209\2010\DOE%20JUN-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brahim\AppData\Local\Microsoft\Windows\Temporary%20Internet%20Files\Content.Outlook\UJZ9NCGH\Asset%20extension%20oct%202017%20dec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LIEH%20-%20Tax%20section\Mic2%20Reconciliations\DOE-schedule%209\2011\DOE%20OCT-1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hami\Desktop\conso%2012345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 12"/>
      <sheetName val="Note 12 (2)"/>
      <sheetName val="675100000"/>
      <sheetName val="7751002010"/>
      <sheetName val="Sheet5"/>
    </sheetNames>
    <sheetDataSet>
      <sheetData sheetId="0">
        <row r="1">
          <cell r="A1" t="str">
            <v>5120200000</v>
          </cell>
          <cell r="B1" t="str">
            <v>Current Banks</v>
          </cell>
        </row>
        <row r="2">
          <cell r="A2" t="str">
            <v>5310020000</v>
          </cell>
          <cell r="B2" t="str">
            <v>Cash-Income From Customers</v>
          </cell>
        </row>
        <row r="3">
          <cell r="A3" t="str">
            <v>5310020000</v>
          </cell>
          <cell r="B3" t="str">
            <v>Cash-Income From Customers</v>
          </cell>
        </row>
        <row r="4">
          <cell r="A4" t="str">
            <v>5120200000</v>
          </cell>
          <cell r="B4" t="str">
            <v>Current Banks</v>
          </cell>
        </row>
        <row r="5">
          <cell r="A5" t="str">
            <v>4111010000</v>
          </cell>
          <cell r="B5" t="str">
            <v>Individuals</v>
          </cell>
        </row>
        <row r="6">
          <cell r="A6" t="str">
            <v>4031000100</v>
          </cell>
          <cell r="B6" t="str">
            <v>Invoices FA</v>
          </cell>
        </row>
        <row r="7">
          <cell r="A7" t="str">
            <v>4111080040</v>
          </cell>
          <cell r="B7" t="str">
            <v>On-Account Receivables</v>
          </cell>
        </row>
        <row r="8">
          <cell r="A8" t="str">
            <v>4511302100</v>
          </cell>
          <cell r="B8" t="str">
            <v>Payables MOT FA</v>
          </cell>
        </row>
        <row r="9">
          <cell r="A9" t="str">
            <v>4689020000</v>
          </cell>
          <cell r="B9" t="str">
            <v>Roaming Operators Receivables</v>
          </cell>
        </row>
        <row r="10">
          <cell r="A10" t="str">
            <v>4011002000</v>
          </cell>
          <cell r="B10" t="str">
            <v>ROM Payable Account</v>
          </cell>
        </row>
        <row r="11">
          <cell r="A11" t="str">
            <v>4011002000</v>
          </cell>
          <cell r="B11" t="str">
            <v>ROM Payable Account</v>
          </cell>
        </row>
        <row r="12">
          <cell r="A12" t="str">
            <v>4111050000</v>
          </cell>
          <cell r="B12" t="str">
            <v>Service Providers</v>
          </cell>
        </row>
        <row r="13">
          <cell r="A13" t="str">
            <v>4811030000</v>
          </cell>
          <cell r="B13" t="str">
            <v>Trans Roaming revneues</v>
          </cell>
        </row>
        <row r="14">
          <cell r="A14" t="str">
            <v>4111080020</v>
          </cell>
          <cell r="B14" t="str">
            <v>Unapplied Receivable</v>
          </cell>
        </row>
        <row r="15">
          <cell r="A15" t="str">
            <v>5310020000</v>
          </cell>
          <cell r="B15" t="str">
            <v>Cash-Income From Customers</v>
          </cell>
        </row>
        <row r="16">
          <cell r="A16" t="str">
            <v>5120200000</v>
          </cell>
          <cell r="B16" t="str">
            <v>Current Banks</v>
          </cell>
        </row>
        <row r="17">
          <cell r="A17" t="str">
            <v>5120200000</v>
          </cell>
          <cell r="B17" t="str">
            <v>Current Banks</v>
          </cell>
        </row>
        <row r="18">
          <cell r="A18" t="str">
            <v>4490020000</v>
          </cell>
          <cell r="B18" t="str">
            <v>MOT Receivables-Capex</v>
          </cell>
        </row>
        <row r="19">
          <cell r="A19" t="str">
            <v>4011002000</v>
          </cell>
          <cell r="B19" t="str">
            <v>ROM Payable Account</v>
          </cell>
        </row>
        <row r="20">
          <cell r="A20" t="str">
            <v>4111050000</v>
          </cell>
          <cell r="B20" t="str">
            <v>Service Providers</v>
          </cell>
        </row>
        <row r="21">
          <cell r="A21" t="str">
            <v>4111080020</v>
          </cell>
          <cell r="B21" t="str">
            <v>Unapplied Receivable</v>
          </cell>
        </row>
        <row r="22">
          <cell r="A22" t="str">
            <v>4111080020</v>
          </cell>
          <cell r="B22" t="str">
            <v>Unapplied Receivable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sob"/>
      <sheetName val="2 sob"/>
      <sheetName val="7751"/>
      <sheetName val="6751"/>
      <sheetName val="revalue summ"/>
      <sheetName val="Schedule 9"/>
      <sheetName val="name"/>
      <sheetName val="TB"/>
      <sheetName val="Sheet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>
            <v>4011002000</v>
          </cell>
          <cell r="B1" t="str">
            <v>ROM Payable Account</v>
          </cell>
        </row>
        <row r="2">
          <cell r="A2">
            <v>4011002000</v>
          </cell>
          <cell r="B2" t="str">
            <v>ROM Payable Account</v>
          </cell>
        </row>
        <row r="3">
          <cell r="A3">
            <v>4031000100</v>
          </cell>
          <cell r="B3" t="str">
            <v>Invoices FA</v>
          </cell>
        </row>
        <row r="4">
          <cell r="A4">
            <v>4093000100</v>
          </cell>
          <cell r="B4" t="str">
            <v>Invoices prep FA</v>
          </cell>
        </row>
        <row r="5">
          <cell r="A5">
            <v>4111080020</v>
          </cell>
          <cell r="B5" t="str">
            <v>Unapplied Receivables</v>
          </cell>
        </row>
        <row r="6">
          <cell r="A6">
            <v>4111080020</v>
          </cell>
          <cell r="B6" t="str">
            <v>Unapplied Receivables</v>
          </cell>
        </row>
        <row r="7">
          <cell r="A7">
            <v>4111080040</v>
          </cell>
          <cell r="B7" t="str">
            <v>On-Account Receivables</v>
          </cell>
        </row>
        <row r="8">
          <cell r="A8">
            <v>4490020000</v>
          </cell>
          <cell r="B8" t="str">
            <v>MOT Receivables-Capex</v>
          </cell>
        </row>
        <row r="9">
          <cell r="A9">
            <v>4660020020</v>
          </cell>
          <cell r="B9" t="str">
            <v>Payables to Libancell Roaming</v>
          </cell>
        </row>
        <row r="10">
          <cell r="A10">
            <v>4689020000</v>
          </cell>
          <cell r="B10" t="str">
            <v>Roaming Operators Receivables</v>
          </cell>
        </row>
        <row r="11">
          <cell r="A11">
            <v>4689020000</v>
          </cell>
          <cell r="B11" t="str">
            <v>Roaming Operators Receivables</v>
          </cell>
        </row>
        <row r="12">
          <cell r="A12">
            <v>4689020000</v>
          </cell>
          <cell r="B12" t="str">
            <v>Roaming Operators Receivables</v>
          </cell>
        </row>
        <row r="13">
          <cell r="A13">
            <v>4689050000</v>
          </cell>
          <cell r="B13" t="str">
            <v>Rom Rec EDCH</v>
          </cell>
        </row>
        <row r="14">
          <cell r="A14">
            <v>5120200000</v>
          </cell>
          <cell r="B14" t="str">
            <v>Current Banks</v>
          </cell>
        </row>
        <row r="15">
          <cell r="A15">
            <v>5120200000</v>
          </cell>
          <cell r="B15" t="str">
            <v>Current Banks</v>
          </cell>
        </row>
        <row r="16">
          <cell r="A16">
            <v>5310020000</v>
          </cell>
          <cell r="B16" t="str">
            <v>Cash Income from customers</v>
          </cell>
        </row>
        <row r="17">
          <cell r="A17">
            <v>5310040000</v>
          </cell>
          <cell r="B17" t="str">
            <v>Cash Income from POS</v>
          </cell>
        </row>
        <row r="18">
          <cell r="A18">
            <v>5310040000</v>
          </cell>
          <cell r="B18" t="str">
            <v>Cash Income from POS</v>
          </cell>
        </row>
        <row r="19">
          <cell r="A19">
            <v>4011002000</v>
          </cell>
          <cell r="B19" t="str">
            <v>ROM Payable Account</v>
          </cell>
        </row>
        <row r="20">
          <cell r="A20">
            <v>4011002000</v>
          </cell>
          <cell r="B20" t="str">
            <v>ROM Payable Account</v>
          </cell>
        </row>
        <row r="21">
          <cell r="A21">
            <v>4011002000</v>
          </cell>
          <cell r="B21" t="str">
            <v>ROM Payable Account</v>
          </cell>
        </row>
        <row r="22">
          <cell r="A22">
            <v>4031000100</v>
          </cell>
          <cell r="B22" t="str">
            <v>Invoices FA</v>
          </cell>
        </row>
        <row r="23">
          <cell r="A23">
            <v>4093000100</v>
          </cell>
          <cell r="B23" t="str">
            <v>Invoices prep FA</v>
          </cell>
        </row>
        <row r="24">
          <cell r="A24">
            <v>4111080020</v>
          </cell>
          <cell r="B24" t="str">
            <v>Unapplied Receivables</v>
          </cell>
        </row>
        <row r="25">
          <cell r="A25">
            <v>4111080020</v>
          </cell>
          <cell r="B25" t="str">
            <v>Unapplied Receivables</v>
          </cell>
        </row>
        <row r="26">
          <cell r="A26">
            <v>4111080040</v>
          </cell>
          <cell r="B26" t="str">
            <v>On-Account Receivables</v>
          </cell>
        </row>
        <row r="27">
          <cell r="A27">
            <v>4490020000</v>
          </cell>
          <cell r="B27" t="str">
            <v>MOT Receivables-Capex</v>
          </cell>
        </row>
        <row r="28">
          <cell r="A28">
            <v>4511302300</v>
          </cell>
          <cell r="B28" t="str">
            <v>Payables Mot Rev Share</v>
          </cell>
        </row>
        <row r="29">
          <cell r="A29">
            <v>4511302300</v>
          </cell>
          <cell r="B29" t="str">
            <v>Payables Mot Rev Share</v>
          </cell>
        </row>
        <row r="30">
          <cell r="A30">
            <v>4660020020</v>
          </cell>
          <cell r="B30" t="str">
            <v>Payables to Libancell Roaming</v>
          </cell>
        </row>
        <row r="31">
          <cell r="A31">
            <v>4689020000</v>
          </cell>
          <cell r="B31" t="str">
            <v>Roaming Operators Receivables</v>
          </cell>
        </row>
        <row r="32">
          <cell r="A32">
            <v>4689020000</v>
          </cell>
          <cell r="B32" t="str">
            <v>Roaming Operators Receivables</v>
          </cell>
        </row>
        <row r="33">
          <cell r="A33">
            <v>4689050000</v>
          </cell>
          <cell r="B33" t="str">
            <v>Rom Rec EDCH</v>
          </cell>
        </row>
        <row r="34">
          <cell r="A34">
            <v>4689050000</v>
          </cell>
          <cell r="B34" t="str">
            <v>Rom Rec EDCH</v>
          </cell>
        </row>
        <row r="35">
          <cell r="A35">
            <v>4689050000</v>
          </cell>
          <cell r="B35" t="str">
            <v>Rom Rec EDCH</v>
          </cell>
        </row>
        <row r="36">
          <cell r="A36">
            <v>4811030000</v>
          </cell>
          <cell r="B36" t="str">
            <v>Transit Allocation of Roaming</v>
          </cell>
        </row>
        <row r="37">
          <cell r="A37">
            <v>5120200000</v>
          </cell>
          <cell r="B37" t="str">
            <v>Current Banks</v>
          </cell>
        </row>
        <row r="38">
          <cell r="A38">
            <v>5120200000</v>
          </cell>
          <cell r="B38" t="str">
            <v>Current Banks</v>
          </cell>
        </row>
        <row r="39">
          <cell r="A39">
            <v>5120200000</v>
          </cell>
          <cell r="B39" t="str">
            <v>Current Banks</v>
          </cell>
        </row>
        <row r="40">
          <cell r="A40">
            <v>5310040000</v>
          </cell>
          <cell r="B40" t="str">
            <v>Cash Income from POS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cklist"/>
      <sheetName val="Data"/>
      <sheetName val="Feuil3"/>
    </sheetNames>
    <sheetDataSet>
      <sheetData sheetId="0" refreshError="1">
        <row r="2">
          <cell r="A2" t="str">
            <v>1701</v>
          </cell>
          <cell r="C2" t="str">
            <v>TURKCELL</v>
          </cell>
        </row>
        <row r="3">
          <cell r="A3" t="str">
            <v>1702</v>
          </cell>
          <cell r="C3" t="str">
            <v>MTC-KOWEIT</v>
          </cell>
        </row>
        <row r="4">
          <cell r="A4" t="str">
            <v>1703</v>
          </cell>
          <cell r="C4" t="str">
            <v>TELEFONICA Spain</v>
          </cell>
        </row>
        <row r="5">
          <cell r="A5" t="str">
            <v>1704</v>
          </cell>
          <cell r="C5" t="str">
            <v>Q-TEL Qatar Emirates</v>
          </cell>
        </row>
        <row r="6">
          <cell r="A6" t="str">
            <v>1705</v>
          </cell>
          <cell r="C6" t="str">
            <v>PROXIMUS Belgium</v>
          </cell>
        </row>
        <row r="7">
          <cell r="A7" t="str">
            <v>1706</v>
          </cell>
          <cell r="C7" t="str">
            <v>HK TELECOM CSL Hong Kong</v>
          </cell>
        </row>
        <row r="8">
          <cell r="A8" t="str">
            <v>1707</v>
          </cell>
          <cell r="C8" t="str">
            <v>Swisscom mobile Switzerland</v>
          </cell>
        </row>
        <row r="9">
          <cell r="A9" t="str">
            <v>1708</v>
          </cell>
          <cell r="C9" t="str">
            <v>PANAFON Greece</v>
          </cell>
        </row>
        <row r="10">
          <cell r="A10" t="str">
            <v>1709</v>
          </cell>
          <cell r="C10" t="str">
            <v>ORANGE France</v>
          </cell>
        </row>
        <row r="11">
          <cell r="A11" t="str">
            <v>1710</v>
          </cell>
          <cell r="C11" t="str">
            <v>ETISALAT UAE</v>
          </cell>
        </row>
        <row r="12">
          <cell r="A12" t="str">
            <v>1711</v>
          </cell>
          <cell r="C12" t="str">
            <v>KPN mobile Netherlands</v>
          </cell>
        </row>
        <row r="13">
          <cell r="A13" t="str">
            <v>1712</v>
          </cell>
          <cell r="C13" t="str">
            <v>CYTA Cyprus</v>
          </cell>
        </row>
        <row r="14">
          <cell r="A14" t="str">
            <v>1713</v>
          </cell>
          <cell r="C14" t="str">
            <v>HK SMARTONE Hong Kong</v>
          </cell>
        </row>
        <row r="15">
          <cell r="A15" t="str">
            <v>1714</v>
          </cell>
          <cell r="C15" t="str">
            <v>RADIOLINJA Finland</v>
          </cell>
        </row>
        <row r="16">
          <cell r="A16" t="str">
            <v>1715</v>
          </cell>
          <cell r="C16" t="str">
            <v>COMVIQ Sweden</v>
          </cell>
        </row>
        <row r="17">
          <cell r="A17" t="str">
            <v>1716</v>
          </cell>
          <cell r="C17" t="str">
            <v>TELE MOBIL Denmark</v>
          </cell>
        </row>
        <row r="18">
          <cell r="A18" t="str">
            <v>1717</v>
          </cell>
          <cell r="C18" t="str">
            <v>MOBILKOM Austria</v>
          </cell>
        </row>
        <row r="19">
          <cell r="A19" t="str">
            <v>1718</v>
          </cell>
          <cell r="C19" t="str">
            <v>D2 Vodafone Germany</v>
          </cell>
        </row>
        <row r="20">
          <cell r="A20" t="str">
            <v>1719</v>
          </cell>
          <cell r="C20" t="str">
            <v>VODAFONE UK</v>
          </cell>
        </row>
        <row r="21">
          <cell r="A21" t="str">
            <v>1720</v>
          </cell>
          <cell r="C21" t="str">
            <v>NETCOM GSM Norway</v>
          </cell>
        </row>
        <row r="22">
          <cell r="A22" t="str">
            <v>1721</v>
          </cell>
          <cell r="C22" t="str">
            <v>TEL.Italia</v>
          </cell>
        </row>
        <row r="23">
          <cell r="A23" t="str">
            <v>1722</v>
          </cell>
          <cell r="C23" t="str">
            <v>OPTUS Australia</v>
          </cell>
        </row>
        <row r="24">
          <cell r="A24" t="str">
            <v>1723</v>
          </cell>
          <cell r="C24" t="str">
            <v>P&amp;T Luxembourg</v>
          </cell>
        </row>
        <row r="25">
          <cell r="A25" t="str">
            <v>1724</v>
          </cell>
          <cell r="C25" t="str">
            <v>MOBILTEL Bulgaria</v>
          </cell>
        </row>
        <row r="26">
          <cell r="A26" t="str">
            <v>1725</v>
          </cell>
          <cell r="C26" t="str">
            <v>Mobilink Germany</v>
          </cell>
        </row>
        <row r="27">
          <cell r="A27" t="str">
            <v>1726</v>
          </cell>
          <cell r="C27" t="str">
            <v>AIRTEL Spain</v>
          </cell>
        </row>
        <row r="28">
          <cell r="A28" t="str">
            <v>1727</v>
          </cell>
          <cell r="C28" t="str">
            <v>TELECEL Portugal</v>
          </cell>
        </row>
        <row r="29">
          <cell r="A29" t="str">
            <v>1728</v>
          </cell>
          <cell r="C29" t="str">
            <v>TELENOR MOBIL Norway</v>
          </cell>
        </row>
        <row r="30">
          <cell r="A30" t="str">
            <v>1729</v>
          </cell>
          <cell r="C30" t="str">
            <v>SONOFON Denmark</v>
          </cell>
        </row>
        <row r="31">
          <cell r="A31" t="str">
            <v>1730</v>
          </cell>
          <cell r="C31" t="str">
            <v xml:space="preserve"> IAM ONPT Morocco</v>
          </cell>
        </row>
        <row r="32">
          <cell r="A32" t="str">
            <v>1731</v>
          </cell>
          <cell r="C32" t="str">
            <v>VODAFONE Ireland</v>
          </cell>
        </row>
        <row r="33">
          <cell r="A33" t="str">
            <v>1732</v>
          </cell>
          <cell r="C33" t="str">
            <v>HK HUTCHISON Hong Kong</v>
          </cell>
        </row>
        <row r="34">
          <cell r="A34" t="str">
            <v>1733</v>
          </cell>
          <cell r="C34" t="str">
            <v>Vodafone New Zealand</v>
          </cell>
        </row>
        <row r="35">
          <cell r="A35" t="str">
            <v>1735</v>
          </cell>
          <cell r="C35" t="str">
            <v>T-Mobile Germany</v>
          </cell>
        </row>
        <row r="36">
          <cell r="A36" t="str">
            <v>1736</v>
          </cell>
          <cell r="C36" t="str">
            <v>Vodafone Omnitel Italy</v>
          </cell>
        </row>
        <row r="37">
          <cell r="A37" t="str">
            <v>1737</v>
          </cell>
          <cell r="C37" t="str">
            <v>O2 UK</v>
          </cell>
        </row>
        <row r="38">
          <cell r="A38" t="str">
            <v>1738</v>
          </cell>
          <cell r="C38" t="str">
            <v>Batelco Bahrain</v>
          </cell>
        </row>
        <row r="39">
          <cell r="A39" t="str">
            <v>1740</v>
          </cell>
          <cell r="C39" t="str">
            <v>Orange Belgium</v>
          </cell>
        </row>
        <row r="40">
          <cell r="A40" t="str">
            <v>1741</v>
          </cell>
          <cell r="C40" t="str">
            <v>STET HELLAS Greece</v>
          </cell>
        </row>
        <row r="41">
          <cell r="A41" t="str">
            <v>1744</v>
          </cell>
          <cell r="C41" t="str">
            <v>TMN Portugal</v>
          </cell>
        </row>
        <row r="42">
          <cell r="A42" t="str">
            <v>1745</v>
          </cell>
          <cell r="C42" t="str">
            <v>VODACOM South Africa</v>
          </cell>
        </row>
        <row r="43">
          <cell r="A43" t="str">
            <v>1746</v>
          </cell>
          <cell r="C43" t="str">
            <v>TELIA MOBITEL Sweden</v>
          </cell>
        </row>
        <row r="44">
          <cell r="A44" t="str">
            <v>1747</v>
          </cell>
          <cell r="C44" t="str">
            <v>Vodafone LIBERTEL Netherlands</v>
          </cell>
        </row>
        <row r="45">
          <cell r="A45" t="str">
            <v>1748</v>
          </cell>
          <cell r="C45" t="str">
            <v>PANNON GSM Hungary</v>
          </cell>
        </row>
        <row r="46">
          <cell r="A46" t="str">
            <v>1749</v>
          </cell>
          <cell r="C46" t="str">
            <v>MOBITEL DD Slovenia</v>
          </cell>
        </row>
        <row r="47">
          <cell r="A47" t="str">
            <v>1750</v>
          </cell>
          <cell r="C47" t="str">
            <v>SONERA Finland</v>
          </cell>
        </row>
        <row r="48">
          <cell r="A48" t="str">
            <v>1751</v>
          </cell>
          <cell r="C48" t="str">
            <v>EUROTEL Praha Czech Rep.</v>
          </cell>
        </row>
        <row r="49">
          <cell r="A49" t="str">
            <v>1752</v>
          </cell>
          <cell r="C49" t="str">
            <v>T-mobile Austria</v>
          </cell>
        </row>
        <row r="50">
          <cell r="A50" t="str">
            <v>1753</v>
          </cell>
          <cell r="C50" t="str">
            <v>MTN South Africa</v>
          </cell>
        </row>
        <row r="51">
          <cell r="A51" t="str">
            <v>1754</v>
          </cell>
          <cell r="C51" t="str">
            <v>SATELINDO Indonesia</v>
          </cell>
        </row>
        <row r="52">
          <cell r="A52" t="str">
            <v>1755</v>
          </cell>
          <cell r="C52" t="str">
            <v>T-mobile USA 1</v>
          </cell>
        </row>
        <row r="53">
          <cell r="A53" t="str">
            <v>1756</v>
          </cell>
          <cell r="C53" t="str">
            <v>MANX TELECOM UK</v>
          </cell>
        </row>
        <row r="54">
          <cell r="A54" t="str">
            <v>1757</v>
          </cell>
          <cell r="C54" t="str">
            <v>Westel 900 Hungary</v>
          </cell>
        </row>
        <row r="55">
          <cell r="A55" t="str">
            <v>1758</v>
          </cell>
          <cell r="C55" t="str">
            <v>TELSIM Turkey</v>
          </cell>
        </row>
        <row r="56">
          <cell r="A56" t="str">
            <v>1759</v>
          </cell>
          <cell r="C56" t="str">
            <v>STA Andora</v>
          </cell>
        </row>
        <row r="57">
          <cell r="A57" t="str">
            <v>1760</v>
          </cell>
          <cell r="C57" t="str">
            <v>MOBILROM Romania</v>
          </cell>
        </row>
        <row r="58">
          <cell r="A58" t="str">
            <v>1761</v>
          </cell>
          <cell r="C58" t="str">
            <v>Vodafone Sweden</v>
          </cell>
        </row>
        <row r="59">
          <cell r="A59" t="str">
            <v>1762</v>
          </cell>
          <cell r="C59" t="str">
            <v>MOBILEONE Singapore</v>
          </cell>
        </row>
        <row r="60">
          <cell r="A60" t="str">
            <v>1763</v>
          </cell>
          <cell r="C60" t="str">
            <v>FASTLINK Jordan</v>
          </cell>
        </row>
        <row r="61">
          <cell r="A61" t="str">
            <v>1764</v>
          </cell>
          <cell r="C61" t="str">
            <v>NORTH WEST Russia</v>
          </cell>
        </row>
        <row r="62">
          <cell r="A62" t="str">
            <v>1765</v>
          </cell>
          <cell r="C62" t="str">
            <v>TELKOMSEL Indonesia</v>
          </cell>
        </row>
        <row r="63">
          <cell r="A63" t="str">
            <v>1766</v>
          </cell>
          <cell r="C63" t="str">
            <v>STC Saudi Arabia</v>
          </cell>
        </row>
        <row r="64">
          <cell r="A64" t="str">
            <v>1767</v>
          </cell>
          <cell r="C64" t="str">
            <v>ORANGE Slovakia</v>
          </cell>
        </row>
        <row r="65">
          <cell r="A65" t="str">
            <v>1768</v>
          </cell>
          <cell r="C65" t="str">
            <v>O2 ESAT DIGIFONE Irland</v>
          </cell>
        </row>
        <row r="66">
          <cell r="A66" t="str">
            <v>1769</v>
          </cell>
          <cell r="C66" t="str">
            <v>MAXIS Malysia</v>
          </cell>
        </row>
        <row r="67">
          <cell r="A67" t="str">
            <v>1770</v>
          </cell>
          <cell r="C67" t="str">
            <v>HPT CRONET Croatia</v>
          </cell>
        </row>
        <row r="68">
          <cell r="A68" t="str">
            <v>1771</v>
          </cell>
          <cell r="C68" t="str">
            <v>SFR France</v>
          </cell>
        </row>
        <row r="69">
          <cell r="A69" t="str">
            <v>1772</v>
          </cell>
          <cell r="C69" t="str">
            <v>MTS Moscow</v>
          </cell>
        </row>
        <row r="70">
          <cell r="A70" t="str">
            <v>1773</v>
          </cell>
          <cell r="C70" t="str">
            <v>ORANGE Ivory Coast</v>
          </cell>
        </row>
        <row r="71">
          <cell r="A71" t="str">
            <v>1774</v>
          </cell>
          <cell r="C71" t="str">
            <v>RADIOMOBIL Czech Rep.</v>
          </cell>
        </row>
        <row r="72">
          <cell r="A72" t="str">
            <v>1775</v>
          </cell>
          <cell r="C72" t="str">
            <v>EMT Estonia</v>
          </cell>
        </row>
        <row r="73">
          <cell r="A73" t="str">
            <v>1776</v>
          </cell>
          <cell r="C73" t="str">
            <v>AZERCELL Azerbaijan</v>
          </cell>
        </row>
        <row r="74">
          <cell r="A74" t="str">
            <v>1777</v>
          </cell>
          <cell r="C74" t="str">
            <v>AIS Thailand</v>
          </cell>
        </row>
        <row r="75">
          <cell r="A75" t="str">
            <v>1778</v>
          </cell>
          <cell r="C75" t="str">
            <v>GTO Oman</v>
          </cell>
        </row>
        <row r="76">
          <cell r="A76" t="str">
            <v>1779</v>
          </cell>
          <cell r="C76" t="str">
            <v>ERA GSM Poland</v>
          </cell>
        </row>
        <row r="77">
          <cell r="A77" t="str">
            <v>1780</v>
          </cell>
          <cell r="C77" t="str">
            <v>SINGTEL Singapore</v>
          </cell>
        </row>
        <row r="78">
          <cell r="A78" t="str">
            <v>1781</v>
          </cell>
          <cell r="C78" t="str">
            <v>ORANGE Denmark</v>
          </cell>
        </row>
        <row r="79">
          <cell r="A79" t="str">
            <v>1782</v>
          </cell>
          <cell r="C79" t="str">
            <v>OMNITEL Lithuania</v>
          </cell>
        </row>
        <row r="80">
          <cell r="A80" t="str">
            <v>1783</v>
          </cell>
          <cell r="C80" t="str">
            <v>MTN NETWORKS Srilanka</v>
          </cell>
        </row>
        <row r="81">
          <cell r="A81" t="str">
            <v>1784</v>
          </cell>
          <cell r="C81" t="str">
            <v>POLKOMTEL Poland</v>
          </cell>
        </row>
        <row r="82">
          <cell r="A82" t="str">
            <v>1785</v>
          </cell>
          <cell r="C82" t="str">
            <v>Sonatel Senegal</v>
          </cell>
        </row>
        <row r="83">
          <cell r="A83" t="str">
            <v>1786</v>
          </cell>
          <cell r="C83" t="str">
            <v>GIBTEL GIBRALTAR</v>
          </cell>
        </row>
        <row r="84">
          <cell r="A84" t="str">
            <v>1787</v>
          </cell>
          <cell r="C84" t="str">
            <v>CHUNGHWA TELECOM Taiwan</v>
          </cell>
        </row>
        <row r="85">
          <cell r="A85" t="str">
            <v>1788</v>
          </cell>
          <cell r="C85" t="str">
            <v>Centertel 1800 Poland</v>
          </cell>
        </row>
        <row r="86">
          <cell r="A86" t="str">
            <v>1789</v>
          </cell>
          <cell r="C86" t="str">
            <v>MOBINIL Egypt</v>
          </cell>
        </row>
        <row r="87">
          <cell r="A87" t="str">
            <v>1790</v>
          </cell>
          <cell r="C87" t="str">
            <v>TUNICELL Tunisia</v>
          </cell>
        </row>
        <row r="88">
          <cell r="A88" t="str">
            <v>1791</v>
          </cell>
          <cell r="C88" t="str">
            <v>ORANGE UK</v>
          </cell>
        </row>
        <row r="89">
          <cell r="A89" t="str">
            <v>1792</v>
          </cell>
          <cell r="C89" t="str">
            <v>T-mobile USA 2</v>
          </cell>
        </row>
        <row r="90">
          <cell r="A90" t="str">
            <v>1793</v>
          </cell>
          <cell r="C90" t="str">
            <v>BOUYGUES 1800 France</v>
          </cell>
        </row>
        <row r="91">
          <cell r="A91" t="str">
            <v>1794</v>
          </cell>
          <cell r="C91" t="str">
            <v>Vodafone Egypt</v>
          </cell>
        </row>
        <row r="92">
          <cell r="A92" t="str">
            <v>1795</v>
          </cell>
          <cell r="C92" t="str">
            <v>AIRTEL India</v>
          </cell>
        </row>
        <row r="93">
          <cell r="A93" t="str">
            <v>1796</v>
          </cell>
          <cell r="C93" t="str">
            <v>OPTIMUS Portugal</v>
          </cell>
        </row>
        <row r="94">
          <cell r="A94" t="str">
            <v>1797</v>
          </cell>
          <cell r="C94" t="str">
            <v>Orange Netherlands</v>
          </cell>
        </row>
        <row r="95">
          <cell r="A95" t="str">
            <v>1798</v>
          </cell>
          <cell r="C95" t="str">
            <v>MICROCELL Canada</v>
          </cell>
        </row>
        <row r="96">
          <cell r="A96" t="str">
            <v>1799</v>
          </cell>
          <cell r="C96" t="str">
            <v>T-mobile Netherlands</v>
          </cell>
        </row>
        <row r="97">
          <cell r="A97" t="str">
            <v>1800</v>
          </cell>
          <cell r="C97" t="str">
            <v>T-mobile USA 3</v>
          </cell>
        </row>
        <row r="98">
          <cell r="A98" t="str">
            <v>1801</v>
          </cell>
          <cell r="C98" t="str">
            <v>Mobilink Pakistan</v>
          </cell>
        </row>
        <row r="99">
          <cell r="A99" t="str">
            <v>1802</v>
          </cell>
          <cell r="C99" t="str">
            <v>Wind Italy</v>
          </cell>
        </row>
        <row r="100">
          <cell r="A100" t="str">
            <v>1803</v>
          </cell>
          <cell r="C100" t="str">
            <v>Radiolinja Estonia</v>
          </cell>
        </row>
        <row r="101">
          <cell r="A101" t="str">
            <v>1804</v>
          </cell>
          <cell r="C101" t="str">
            <v>China Telecom</v>
          </cell>
        </row>
        <row r="102">
          <cell r="A102" t="str">
            <v>1805</v>
          </cell>
          <cell r="C102" t="str">
            <v>T Mobile UK</v>
          </cell>
        </row>
        <row r="103">
          <cell r="A103" t="str">
            <v>1807</v>
          </cell>
          <cell r="C103" t="str">
            <v>Voxtel Moldova</v>
          </cell>
        </row>
        <row r="104">
          <cell r="A104" t="str">
            <v>1808</v>
          </cell>
          <cell r="C104" t="str">
            <v>Mobitel Sudan</v>
          </cell>
        </row>
        <row r="105">
          <cell r="A105" t="str">
            <v>1809</v>
          </cell>
          <cell r="C105" t="str">
            <v>Scancom Ghana</v>
          </cell>
        </row>
        <row r="106">
          <cell r="A106" t="str">
            <v>1810</v>
          </cell>
          <cell r="C106" t="str">
            <v>Globe Telecom Philippines</v>
          </cell>
        </row>
        <row r="107">
          <cell r="A107" t="str">
            <v>1811</v>
          </cell>
          <cell r="C107" t="str">
            <v>Cingular USA</v>
          </cell>
        </row>
        <row r="108">
          <cell r="A108" t="str">
            <v>1812</v>
          </cell>
          <cell r="C108" t="str">
            <v>Amena Spain</v>
          </cell>
        </row>
        <row r="109">
          <cell r="A109" t="str">
            <v>1813</v>
          </cell>
          <cell r="C109" t="str">
            <v>Mobifon Romania</v>
          </cell>
        </row>
        <row r="110">
          <cell r="A110" t="str">
            <v>1815</v>
          </cell>
          <cell r="C110" t="str">
            <v>KB Impuls Russia</v>
          </cell>
        </row>
        <row r="111">
          <cell r="A111" t="str">
            <v>1816</v>
          </cell>
          <cell r="C111" t="str">
            <v>Vodafone Hungary</v>
          </cell>
        </row>
        <row r="112">
          <cell r="A112" t="str">
            <v>1817</v>
          </cell>
          <cell r="C112" t="str">
            <v>MobileCom Jordan</v>
          </cell>
        </row>
        <row r="113">
          <cell r="A113" t="str">
            <v>1818</v>
          </cell>
          <cell r="C113" t="str">
            <v>Medi Telecom Morocco</v>
          </cell>
        </row>
        <row r="114">
          <cell r="A114" t="str">
            <v>1819</v>
          </cell>
          <cell r="C114" t="str">
            <v>Wataniya Kuwait</v>
          </cell>
        </row>
        <row r="115">
          <cell r="A115" t="str">
            <v>1821</v>
          </cell>
          <cell r="C115" t="str">
            <v>TDC Switzerland (Sunrise)</v>
          </cell>
        </row>
        <row r="116">
          <cell r="A116" t="str">
            <v>1823</v>
          </cell>
          <cell r="C116" t="str">
            <v>Base Belgium</v>
          </cell>
        </row>
        <row r="117">
          <cell r="A117" t="str">
            <v>1824</v>
          </cell>
          <cell r="C117" t="str">
            <v>Orange communications Switzerland</v>
          </cell>
        </row>
        <row r="118">
          <cell r="A118" t="str">
            <v>1826</v>
          </cell>
          <cell r="C118" t="str">
            <v>ORANGE Caraibes</v>
          </cell>
        </row>
        <row r="119">
          <cell r="A119" t="str">
            <v>1827</v>
          </cell>
          <cell r="C119" t="str">
            <v>O2/Viag Germany</v>
          </cell>
        </row>
        <row r="120">
          <cell r="A120" t="str">
            <v>1828</v>
          </cell>
          <cell r="C120" t="str">
            <v>Cosmote Greece</v>
          </cell>
        </row>
        <row r="121">
          <cell r="A121" t="str">
            <v>1829</v>
          </cell>
          <cell r="C121" t="str">
            <v>Orange La Reunion</v>
          </cell>
        </row>
        <row r="122">
          <cell r="A122" t="str">
            <v>1830</v>
          </cell>
          <cell r="C122" t="str">
            <v>Connect Austria</v>
          </cell>
        </row>
        <row r="123">
          <cell r="A123" t="str">
            <v>1831</v>
          </cell>
          <cell r="C123" t="str">
            <v>SCM Cameroun</v>
          </cell>
        </row>
        <row r="124">
          <cell r="A124" t="str">
            <v>1832</v>
          </cell>
          <cell r="C124" t="str">
            <v>Spacetel Yemen</v>
          </cell>
        </row>
        <row r="125">
          <cell r="A125" t="str">
            <v>1833</v>
          </cell>
          <cell r="C125" t="str">
            <v>Spacetel Syria</v>
          </cell>
        </row>
        <row r="126">
          <cell r="A126" t="str">
            <v>1834</v>
          </cell>
          <cell r="C126" t="str">
            <v>Vodafone Malta</v>
          </cell>
        </row>
        <row r="127">
          <cell r="A127" t="str">
            <v>1835</v>
          </cell>
          <cell r="C127" t="str">
            <v>T-mobile USA 4</v>
          </cell>
        </row>
        <row r="128">
          <cell r="A128" t="str">
            <v>1837</v>
          </cell>
          <cell r="C128" t="str">
            <v>T-mobile USA 5</v>
          </cell>
        </row>
        <row r="129">
          <cell r="A129" t="str">
            <v>1838</v>
          </cell>
          <cell r="C129" t="str">
            <v>T-mobile USA 6</v>
          </cell>
        </row>
        <row r="130">
          <cell r="A130" t="str">
            <v>1839</v>
          </cell>
          <cell r="C130" t="str">
            <v>T-mobile USA 7</v>
          </cell>
        </row>
        <row r="131">
          <cell r="A131" t="str">
            <v>1840</v>
          </cell>
          <cell r="C131" t="str">
            <v>T-mobile USA 8</v>
          </cell>
        </row>
        <row r="132">
          <cell r="A132" t="str">
            <v>1841</v>
          </cell>
          <cell r="C132" t="str">
            <v>T-mobile USA 9</v>
          </cell>
        </row>
        <row r="133">
          <cell r="A133" t="str">
            <v>1842</v>
          </cell>
          <cell r="C133" t="str">
            <v>BPL Mobile India</v>
          </cell>
        </row>
        <row r="134">
          <cell r="A134" t="str">
            <v>1844</v>
          </cell>
          <cell r="C134" t="str">
            <v>CellPlus Mauritius</v>
          </cell>
        </row>
        <row r="135">
          <cell r="A135" t="str">
            <v>1845</v>
          </cell>
          <cell r="C135" t="str">
            <v>Syriatel Syria</v>
          </cell>
        </row>
        <row r="136">
          <cell r="A136" t="str">
            <v>1847</v>
          </cell>
          <cell r="C136" t="str">
            <v>BH Telecom Bosnia</v>
          </cell>
        </row>
        <row r="137">
          <cell r="A137" t="str">
            <v>1848</v>
          </cell>
          <cell r="C137" t="str">
            <v>GETESA Guinea</v>
          </cell>
        </row>
        <row r="138">
          <cell r="A138" t="str">
            <v>1849</v>
          </cell>
          <cell r="C138" t="str">
            <v>LMT Latvia</v>
          </cell>
        </row>
        <row r="139">
          <cell r="A139" t="str">
            <v>1851</v>
          </cell>
          <cell r="C139" t="str">
            <v>Sabafon Yemen</v>
          </cell>
        </row>
        <row r="140">
          <cell r="A140" t="str">
            <v>1852</v>
          </cell>
          <cell r="C140" t="str">
            <v>Africell Gambia</v>
          </cell>
        </row>
        <row r="141">
          <cell r="A141" t="str">
            <v>1853</v>
          </cell>
          <cell r="C141" t="str">
            <v>TA Orange Thailand</v>
          </cell>
        </row>
        <row r="142">
          <cell r="A142" t="str">
            <v>1854</v>
          </cell>
          <cell r="C142" t="str">
            <v>Orange Dominican Rep.</v>
          </cell>
        </row>
        <row r="143">
          <cell r="A143" t="str">
            <v>1855</v>
          </cell>
          <cell r="C143" t="str">
            <v>Digitel Venezuela</v>
          </cell>
        </row>
        <row r="144">
          <cell r="A144" t="str">
            <v>1856</v>
          </cell>
          <cell r="C144" t="str">
            <v>AMC Albania</v>
          </cell>
        </row>
        <row r="145">
          <cell r="A145" t="str">
            <v>1857</v>
          </cell>
          <cell r="C145" t="str">
            <v>Promonte Montenegro</v>
          </cell>
        </row>
        <row r="146">
          <cell r="A146" t="str">
            <v>1858</v>
          </cell>
          <cell r="C146" t="str">
            <v>UMC Ukraine</v>
          </cell>
        </row>
        <row r="147">
          <cell r="A147" t="str">
            <v>1859</v>
          </cell>
          <cell r="C147" t="str">
            <v>Thuraya UAE</v>
          </cell>
        </row>
        <row r="148">
          <cell r="A148" t="str">
            <v>1860</v>
          </cell>
          <cell r="C148" t="str">
            <v>DJEZZY Algeria</v>
          </cell>
        </row>
        <row r="149">
          <cell r="A149" t="str">
            <v>1861</v>
          </cell>
          <cell r="C149" t="str">
            <v>Spice Comm. India</v>
          </cell>
        </row>
        <row r="150">
          <cell r="A150" t="str">
            <v>1862</v>
          </cell>
          <cell r="C150" t="str">
            <v>AT&amp;T USA</v>
          </cell>
        </row>
        <row r="151">
          <cell r="A151" t="str">
            <v>1865</v>
          </cell>
          <cell r="C151" t="str">
            <v>Go Mobile Malta</v>
          </cell>
        </row>
        <row r="152">
          <cell r="A152" t="str">
            <v>1866</v>
          </cell>
          <cell r="C152" t="str">
            <v>Armentel Armenia</v>
          </cell>
        </row>
        <row r="153">
          <cell r="A153" t="str">
            <v>1867</v>
          </cell>
          <cell r="C153" t="str">
            <v>Spacetel Benin</v>
          </cell>
        </row>
        <row r="154">
          <cell r="A154" t="str">
            <v>1869</v>
          </cell>
          <cell r="C154" t="str">
            <v>MDC Belarus</v>
          </cell>
        </row>
        <row r="155">
          <cell r="A155" t="str">
            <v>1871</v>
          </cell>
          <cell r="C155" t="str">
            <v>VODAFONE Bahrain</v>
          </cell>
        </row>
        <row r="156">
          <cell r="A156" t="str">
            <v>1872</v>
          </cell>
          <cell r="C156" t="str">
            <v>TELCEL Mexico</v>
          </cell>
        </row>
        <row r="157">
          <cell r="A157" t="str">
            <v>1874</v>
          </cell>
          <cell r="C157" t="str">
            <v>ORANGE India</v>
          </cell>
        </row>
        <row r="158">
          <cell r="A158" t="str">
            <v>1875</v>
          </cell>
          <cell r="C158" t="str">
            <v>CELTEL Congo</v>
          </cell>
        </row>
        <row r="159">
          <cell r="A159" t="str">
            <v>1876</v>
          </cell>
          <cell r="C159" t="str">
            <v>MTN Nigeria</v>
          </cell>
        </row>
        <row r="160">
          <cell r="A160" t="str">
            <v>1877</v>
          </cell>
          <cell r="C160" t="str">
            <v>TUNISIANA Tunisia</v>
          </cell>
        </row>
        <row r="161">
          <cell r="A161" t="str">
            <v>1878</v>
          </cell>
          <cell r="C161" t="str">
            <v>BTL Belize</v>
          </cell>
        </row>
        <row r="162">
          <cell r="A162" t="str">
            <v>1879</v>
          </cell>
          <cell r="C162" t="str">
            <v>GLO NIGERIA</v>
          </cell>
        </row>
        <row r="163">
          <cell r="A163" t="str">
            <v>1880</v>
          </cell>
          <cell r="C163" t="str">
            <v>SCANCOM CYPRUS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al summ"/>
      <sheetName val="revalue jun10 lbp"/>
      <sheetName val="revalue June-10 usd"/>
      <sheetName val="Schedule"/>
      <sheetName val="Sheet3"/>
      <sheetName val="6751000000"/>
      <sheetName val="7751000000"/>
      <sheetName val="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>
            <v>4011002000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Sheet"/>
      <sheetName val="HQ"/>
      <sheetName val="Service Centers"/>
      <sheetName val="Contact Center"/>
      <sheetName val="Warehouses "/>
      <sheetName val="6 sites"/>
      <sheetName val="Mobile Sites "/>
      <sheetName val="Base Station Details"/>
      <sheetName val="Gross Profit Distribu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F10">
            <v>799646768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alue Oct-1 1SOB"/>
      <sheetName val="Revalue Oct-11 2SOB"/>
      <sheetName val="Net Revalue"/>
      <sheetName val="6751"/>
      <sheetName val="7751"/>
      <sheetName val="scedule9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>
            <v>2279000000</v>
          </cell>
          <cell r="B1" t="str">
            <v>General Assets Clearing Account</v>
          </cell>
        </row>
        <row r="2">
          <cell r="A2">
            <v>4011002000</v>
          </cell>
          <cell r="B2" t="str">
            <v>ROM Payable Account</v>
          </cell>
        </row>
        <row r="3">
          <cell r="A3">
            <v>4111050000</v>
          </cell>
          <cell r="B3" t="str">
            <v>Service Providers</v>
          </cell>
        </row>
        <row r="4">
          <cell r="A4">
            <v>4111080020</v>
          </cell>
          <cell r="B4" t="str">
            <v>Unapplied Receivables</v>
          </cell>
        </row>
        <row r="5">
          <cell r="A5">
            <v>4111080020</v>
          </cell>
          <cell r="B5" t="str">
            <v>Unapplied Receivables</v>
          </cell>
        </row>
        <row r="6">
          <cell r="A6">
            <v>4111080040</v>
          </cell>
          <cell r="B6" t="str">
            <v>On-Account Receivables</v>
          </cell>
        </row>
        <row r="7">
          <cell r="A7">
            <v>4490020000</v>
          </cell>
          <cell r="B7" t="str">
            <v>MOT Receivables - Capex</v>
          </cell>
        </row>
        <row r="8">
          <cell r="A8">
            <v>4511302300</v>
          </cell>
          <cell r="B8" t="str">
            <v>Payables Mot Rev Share</v>
          </cell>
        </row>
        <row r="9">
          <cell r="A9">
            <v>4689020000</v>
          </cell>
          <cell r="B9" t="str">
            <v>Roaming Operators Receivables</v>
          </cell>
        </row>
        <row r="10">
          <cell r="A10">
            <v>4811030000</v>
          </cell>
          <cell r="B10" t="str">
            <v>Transit Allocation of roaming Revenue</v>
          </cell>
        </row>
        <row r="11">
          <cell r="A11">
            <v>5120200000</v>
          </cell>
          <cell r="B11" t="str">
            <v>Current Banks</v>
          </cell>
        </row>
        <row r="12">
          <cell r="A12">
            <v>5310020000</v>
          </cell>
          <cell r="B12" t="str">
            <v>Cash Income from customers</v>
          </cell>
        </row>
        <row r="13">
          <cell r="A13">
            <v>5310040000</v>
          </cell>
          <cell r="B13" t="str">
            <v>Cash Income from POS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 register"/>
      <sheetName val="pos"/>
      <sheetName val="Sheet1"/>
      <sheetName val="IT"/>
      <sheetName val="Sheet7"/>
      <sheetName val="saida"/>
      <sheetName val="justice"/>
      <sheetName val="jdeideh"/>
      <sheetName val="tripoli"/>
      <sheetName val="radio"/>
      <sheetName val="NOC cost center"/>
    </sheetNames>
    <sheetDataSet>
      <sheetData sheetId="0">
        <row r="343708">
          <cell r="AD343708">
            <v>24218724.897144008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4"/>
  <sheetViews>
    <sheetView tabSelected="1" zoomScaleNormal="100" workbookViewId="0">
      <selection activeCell="I24" sqref="I24"/>
    </sheetView>
  </sheetViews>
  <sheetFormatPr defaultColWidth="9.109375" defaultRowHeight="14.4" x14ac:dyDescent="0.3"/>
  <cols>
    <col min="1" max="1" width="9.109375" style="20"/>
    <col min="2" max="2" width="19.5546875" style="20" bestFit="1" customWidth="1"/>
    <col min="3" max="3" width="46.109375" style="20" customWidth="1"/>
    <col min="4" max="4" width="14.88671875" style="20" bestFit="1" customWidth="1"/>
    <col min="5" max="5" width="24.33203125" style="20" bestFit="1" customWidth="1"/>
    <col min="6" max="7" width="24.33203125" style="20" customWidth="1"/>
    <col min="8" max="8" width="15.109375" style="21" customWidth="1"/>
    <col min="9" max="16384" width="9.109375" style="20"/>
  </cols>
  <sheetData>
    <row r="2" spans="1:9" ht="36.6" x14ac:dyDescent="0.3">
      <c r="A2" s="82" t="s">
        <v>42</v>
      </c>
      <c r="B2" s="82"/>
      <c r="C2" s="82"/>
      <c r="D2" s="82"/>
      <c r="E2" s="82"/>
      <c r="F2" s="82"/>
      <c r="G2" s="82"/>
      <c r="H2" s="82"/>
    </row>
    <row r="3" spans="1:9" ht="21" x14ac:dyDescent="0.3">
      <c r="A3" s="83" t="s">
        <v>43</v>
      </c>
      <c r="B3" s="83"/>
      <c r="C3" s="83"/>
      <c r="D3" s="83"/>
      <c r="E3" s="83"/>
      <c r="F3" s="83"/>
      <c r="G3" s="83"/>
      <c r="H3" s="83"/>
    </row>
    <row r="5" spans="1:9" x14ac:dyDescent="0.3">
      <c r="A5" s="21"/>
      <c r="B5" s="21"/>
      <c r="C5" s="10" t="s">
        <v>9</v>
      </c>
      <c r="D5" s="10" t="s">
        <v>2</v>
      </c>
      <c r="E5" s="10" t="s">
        <v>12</v>
      </c>
      <c r="F5" s="56"/>
      <c r="G5" s="56"/>
      <c r="H5" s="15"/>
    </row>
    <row r="6" spans="1:9" x14ac:dyDescent="0.3">
      <c r="A6" s="22">
        <v>1</v>
      </c>
      <c r="B6" s="10" t="s">
        <v>0</v>
      </c>
      <c r="C6" s="11" t="s">
        <v>13</v>
      </c>
      <c r="D6" s="36" t="s">
        <v>19</v>
      </c>
      <c r="E6" s="23">
        <v>107509931</v>
      </c>
      <c r="F6" s="57"/>
      <c r="G6" s="57"/>
      <c r="H6" s="3"/>
    </row>
    <row r="7" spans="1:9" ht="15" customHeight="1" x14ac:dyDescent="0.3">
      <c r="A7" s="84">
        <v>2</v>
      </c>
      <c r="B7" s="85" t="s">
        <v>20</v>
      </c>
      <c r="C7" s="19" t="s">
        <v>3</v>
      </c>
      <c r="D7" s="24" t="s">
        <v>1</v>
      </c>
      <c r="E7" s="86">
        <v>1900000</v>
      </c>
      <c r="F7" s="58"/>
      <c r="G7" s="58"/>
      <c r="H7" s="3"/>
      <c r="I7" s="25"/>
    </row>
    <row r="8" spans="1:9" x14ac:dyDescent="0.3">
      <c r="A8" s="84"/>
      <c r="B8" s="85"/>
      <c r="C8" s="19" t="s">
        <v>22</v>
      </c>
      <c r="D8" s="24" t="s">
        <v>1</v>
      </c>
      <c r="E8" s="87"/>
      <c r="F8" s="58"/>
      <c r="G8" s="58"/>
      <c r="H8" s="3"/>
      <c r="I8" s="25"/>
    </row>
    <row r="9" spans="1:9" x14ac:dyDescent="0.3">
      <c r="A9" s="84"/>
      <c r="B9" s="85"/>
      <c r="C9" s="19" t="s">
        <v>4</v>
      </c>
      <c r="D9" s="24" t="s">
        <v>1</v>
      </c>
      <c r="E9" s="87"/>
      <c r="F9" s="58"/>
      <c r="G9" s="58"/>
      <c r="H9" s="3"/>
      <c r="I9" s="25"/>
    </row>
    <row r="10" spans="1:9" x14ac:dyDescent="0.3">
      <c r="A10" s="84"/>
      <c r="B10" s="85"/>
      <c r="C10" s="19" t="s">
        <v>5</v>
      </c>
      <c r="D10" s="24" t="s">
        <v>1</v>
      </c>
      <c r="E10" s="87"/>
      <c r="F10" s="58"/>
      <c r="G10" s="58"/>
      <c r="H10" s="3"/>
      <c r="I10" s="25"/>
    </row>
    <row r="11" spans="1:9" x14ac:dyDescent="0.3">
      <c r="A11" s="84"/>
      <c r="B11" s="85"/>
      <c r="C11" s="19" t="s">
        <v>6</v>
      </c>
      <c r="D11" s="24" t="s">
        <v>1</v>
      </c>
      <c r="E11" s="87"/>
      <c r="F11" s="72"/>
      <c r="G11" s="58"/>
      <c r="H11" s="3"/>
      <c r="I11" s="25"/>
    </row>
    <row r="12" spans="1:9" x14ac:dyDescent="0.3">
      <c r="A12" s="84"/>
      <c r="B12" s="85"/>
      <c r="C12" s="19" t="s">
        <v>47</v>
      </c>
      <c r="D12" s="24" t="s">
        <v>1</v>
      </c>
      <c r="E12" s="87"/>
      <c r="F12" s="58"/>
      <c r="G12" s="58"/>
      <c r="H12" s="3"/>
      <c r="I12" s="25"/>
    </row>
    <row r="13" spans="1:9" x14ac:dyDescent="0.3">
      <c r="A13" s="84"/>
      <c r="B13" s="85"/>
      <c r="C13" s="19" t="s">
        <v>23</v>
      </c>
      <c r="D13" s="24" t="s">
        <v>1</v>
      </c>
      <c r="E13" s="87"/>
      <c r="F13" s="58"/>
      <c r="G13" s="58"/>
      <c r="H13" s="3"/>
      <c r="I13" s="25"/>
    </row>
    <row r="14" spans="1:9" x14ac:dyDescent="0.3">
      <c r="A14" s="84"/>
      <c r="B14" s="85"/>
      <c r="C14" s="19" t="s">
        <v>7</v>
      </c>
      <c r="D14" s="24" t="s">
        <v>1</v>
      </c>
      <c r="E14" s="87"/>
      <c r="F14" s="58"/>
      <c r="G14" s="58"/>
      <c r="H14" s="3"/>
      <c r="I14" s="25"/>
    </row>
    <row r="15" spans="1:9" x14ac:dyDescent="0.3">
      <c r="A15" s="84"/>
      <c r="B15" s="85"/>
      <c r="C15" s="19" t="s">
        <v>14</v>
      </c>
      <c r="D15" s="24" t="s">
        <v>1</v>
      </c>
      <c r="E15" s="87"/>
      <c r="F15" s="58"/>
      <c r="G15" s="58"/>
      <c r="H15" s="3"/>
      <c r="I15" s="25"/>
    </row>
    <row r="16" spans="1:9" x14ac:dyDescent="0.3">
      <c r="A16" s="84"/>
      <c r="B16" s="85"/>
      <c r="C16" s="19" t="s">
        <v>44</v>
      </c>
      <c r="D16" s="24" t="s">
        <v>45</v>
      </c>
      <c r="E16" s="87"/>
      <c r="F16" s="58"/>
      <c r="G16" s="58"/>
      <c r="H16" s="3"/>
      <c r="I16" s="25"/>
    </row>
    <row r="17" spans="1:11" x14ac:dyDescent="0.3">
      <c r="A17" s="36">
        <v>3</v>
      </c>
      <c r="B17" s="35" t="s">
        <v>8</v>
      </c>
      <c r="C17" s="12" t="s">
        <v>11</v>
      </c>
      <c r="D17" s="24"/>
      <c r="E17" s="88"/>
      <c r="F17" s="58"/>
      <c r="G17" s="58"/>
      <c r="I17" s="25"/>
    </row>
    <row r="18" spans="1:11" x14ac:dyDescent="0.3">
      <c r="A18" s="22">
        <v>4</v>
      </c>
      <c r="B18" s="35" t="s">
        <v>10</v>
      </c>
      <c r="C18" s="2" t="s">
        <v>41</v>
      </c>
      <c r="D18" s="24" t="s">
        <v>1</v>
      </c>
      <c r="E18" s="14">
        <f>'[7]asset register'!$AD$343708</f>
        <v>24218724.897144008</v>
      </c>
      <c r="F18" s="59"/>
      <c r="G18" s="59"/>
    </row>
    <row r="19" spans="1:11" x14ac:dyDescent="0.3">
      <c r="A19" s="26"/>
      <c r="B19" s="13"/>
      <c r="C19" s="38"/>
      <c r="D19" s="48" t="s">
        <v>37</v>
      </c>
      <c r="E19" s="10" t="s">
        <v>12</v>
      </c>
      <c r="F19" s="56"/>
      <c r="G19" s="5"/>
      <c r="H19" s="56"/>
      <c r="I19" s="21"/>
      <c r="J19" s="21"/>
      <c r="K19" s="21"/>
    </row>
    <row r="20" spans="1:11" ht="15.6" x14ac:dyDescent="0.3">
      <c r="A20" s="78">
        <v>5</v>
      </c>
      <c r="B20" s="75" t="s">
        <v>30</v>
      </c>
      <c r="C20" s="42" t="s">
        <v>24</v>
      </c>
      <c r="D20" s="43">
        <v>231</v>
      </c>
      <c r="E20" s="71">
        <v>189293.51</v>
      </c>
      <c r="F20" s="65"/>
      <c r="G20" s="66"/>
      <c r="H20" s="67"/>
      <c r="I20" s="21"/>
      <c r="J20" s="21"/>
      <c r="K20" s="21"/>
    </row>
    <row r="21" spans="1:11" ht="15.6" x14ac:dyDescent="0.3">
      <c r="A21" s="79"/>
      <c r="B21" s="76"/>
      <c r="C21" s="42" t="s">
        <v>25</v>
      </c>
      <c r="D21" s="43">
        <v>88</v>
      </c>
      <c r="E21" s="71">
        <v>307601.95</v>
      </c>
      <c r="F21" s="65"/>
      <c r="G21" s="66"/>
      <c r="H21" s="67"/>
      <c r="I21" s="21"/>
      <c r="J21" s="21"/>
      <c r="K21" s="21"/>
    </row>
    <row r="22" spans="1:11" ht="15.6" x14ac:dyDescent="0.3">
      <c r="A22" s="79"/>
      <c r="B22" s="76"/>
      <c r="C22" s="42" t="s">
        <v>26</v>
      </c>
      <c r="D22" s="43">
        <v>759</v>
      </c>
      <c r="E22" s="71">
        <v>170719.3</v>
      </c>
      <c r="F22" s="65"/>
      <c r="G22" s="66"/>
      <c r="H22" s="67"/>
      <c r="I22" s="21"/>
      <c r="J22" s="21"/>
      <c r="K22" s="21"/>
    </row>
    <row r="23" spans="1:11" ht="15.6" x14ac:dyDescent="0.3">
      <c r="A23" s="79"/>
      <c r="B23" s="76"/>
      <c r="C23" s="42" t="s">
        <v>27</v>
      </c>
      <c r="D23" s="43">
        <v>140</v>
      </c>
      <c r="E23" s="71">
        <v>260278.58</v>
      </c>
      <c r="F23" s="65"/>
      <c r="G23" s="66"/>
      <c r="H23" s="67"/>
      <c r="I23" s="21"/>
      <c r="J23" s="21"/>
      <c r="K23" s="21"/>
    </row>
    <row r="24" spans="1:11" ht="15.6" x14ac:dyDescent="0.3">
      <c r="A24" s="79"/>
      <c r="B24" s="76"/>
      <c r="C24" s="42" t="s">
        <v>28</v>
      </c>
      <c r="D24" s="43">
        <v>67</v>
      </c>
      <c r="E24" s="71">
        <v>160899.48000000001</v>
      </c>
      <c r="F24" s="65"/>
      <c r="G24" s="66"/>
      <c r="H24" s="67"/>
      <c r="I24" s="21"/>
      <c r="J24" s="21"/>
      <c r="K24" s="21"/>
    </row>
    <row r="25" spans="1:11" ht="15.6" x14ac:dyDescent="0.3">
      <c r="A25" s="79"/>
      <c r="B25" s="76"/>
      <c r="C25" s="42" t="s">
        <v>29</v>
      </c>
      <c r="D25" s="43">
        <v>38</v>
      </c>
      <c r="E25" s="71">
        <v>217687.54</v>
      </c>
      <c r="F25" s="65"/>
      <c r="G25" s="66"/>
      <c r="H25" s="67"/>
      <c r="I25" s="21"/>
      <c r="J25" s="21"/>
      <c r="K25" s="21"/>
    </row>
    <row r="26" spans="1:11" ht="15.6" x14ac:dyDescent="0.3">
      <c r="A26" s="79"/>
      <c r="B26" s="77"/>
      <c r="C26" s="42" t="s">
        <v>40</v>
      </c>
      <c r="D26" s="43">
        <v>15</v>
      </c>
      <c r="E26" s="71">
        <v>150000</v>
      </c>
      <c r="F26" s="65"/>
      <c r="G26" s="66"/>
      <c r="H26" s="67"/>
      <c r="I26" s="21"/>
      <c r="J26" s="21"/>
      <c r="K26" s="21"/>
    </row>
    <row r="27" spans="1:11" x14ac:dyDescent="0.3">
      <c r="A27" s="79"/>
      <c r="B27" s="13"/>
      <c r="C27" s="49" t="s">
        <v>21</v>
      </c>
      <c r="D27" s="50">
        <f>SUM(D20:D26)</f>
        <v>1338</v>
      </c>
      <c r="E27" s="55">
        <f>SUMPRODUCT(D20:D26,E20:E26)</f>
        <v>258113113.98999998</v>
      </c>
      <c r="F27" s="60"/>
      <c r="G27" s="68"/>
      <c r="H27" s="69"/>
      <c r="I27" s="21"/>
      <c r="J27" s="21"/>
      <c r="K27" s="70"/>
    </row>
    <row r="28" spans="1:11" x14ac:dyDescent="0.3">
      <c r="A28" s="79"/>
      <c r="B28" s="13"/>
      <c r="C28" s="39"/>
      <c r="D28" s="40"/>
      <c r="E28" s="14"/>
      <c r="F28" s="59"/>
      <c r="G28" s="59"/>
      <c r="H28" s="37"/>
    </row>
    <row r="29" spans="1:11" x14ac:dyDescent="0.3">
      <c r="A29" s="79"/>
      <c r="B29" s="75" t="s">
        <v>36</v>
      </c>
      <c r="C29" s="39" t="s">
        <v>31</v>
      </c>
      <c r="D29" s="40"/>
      <c r="E29" s="14">
        <f>20172172.08+3058240</f>
        <v>23230412.079999998</v>
      </c>
      <c r="F29" s="59"/>
      <c r="G29" s="37"/>
      <c r="H29" s="37"/>
      <c r="I29" s="62"/>
    </row>
    <row r="30" spans="1:11" x14ac:dyDescent="0.3">
      <c r="A30" s="79"/>
      <c r="B30" s="76"/>
      <c r="C30" s="39" t="s">
        <v>32</v>
      </c>
      <c r="D30" s="40"/>
      <c r="E30" s="41">
        <f>19110478.81+3058240</f>
        <v>22168718.809999999</v>
      </c>
      <c r="F30" s="59"/>
      <c r="G30" s="37"/>
      <c r="H30" s="37"/>
      <c r="I30" s="62"/>
    </row>
    <row r="31" spans="1:11" x14ac:dyDescent="0.3">
      <c r="A31" s="79"/>
      <c r="B31" s="76"/>
      <c r="C31" s="39" t="s">
        <v>33</v>
      </c>
      <c r="D31" s="40"/>
      <c r="E31" s="41">
        <f>23357251.88+3058240</f>
        <v>26415491.879999999</v>
      </c>
      <c r="F31" s="59"/>
      <c r="G31" s="37"/>
      <c r="H31" s="37"/>
      <c r="I31" s="62"/>
    </row>
    <row r="32" spans="1:11" x14ac:dyDescent="0.3">
      <c r="A32" s="79"/>
      <c r="B32" s="76"/>
      <c r="C32" s="2" t="s">
        <v>34</v>
      </c>
      <c r="D32" s="24"/>
      <c r="E32" s="14">
        <f>13802012.48+3058240</f>
        <v>16860252.48</v>
      </c>
      <c r="F32" s="59"/>
      <c r="G32" s="61"/>
      <c r="H32" s="37"/>
      <c r="I32" s="62"/>
    </row>
    <row r="33" spans="1:9" x14ac:dyDescent="0.3">
      <c r="A33" s="80"/>
      <c r="B33" s="77"/>
      <c r="C33" s="2" t="s">
        <v>35</v>
      </c>
      <c r="D33" s="24"/>
      <c r="E33" s="14">
        <f>14863705.74+3058240</f>
        <v>17921945.740000002</v>
      </c>
      <c r="F33" s="59"/>
      <c r="G33" s="61"/>
      <c r="H33" s="37"/>
      <c r="I33" s="62"/>
    </row>
    <row r="34" spans="1:9" x14ac:dyDescent="0.3">
      <c r="A34" s="46"/>
      <c r="B34" s="47"/>
      <c r="C34" s="53" t="s">
        <v>21</v>
      </c>
      <c r="D34" s="54"/>
      <c r="E34" s="55">
        <f>SUM(E29:E33)</f>
        <v>106596820.99000001</v>
      </c>
      <c r="F34" s="60"/>
      <c r="G34" s="44"/>
      <c r="H34" s="37"/>
      <c r="I34" s="62"/>
    </row>
    <row r="35" spans="1:9" ht="15.6" x14ac:dyDescent="0.3">
      <c r="A35" s="27"/>
      <c r="B35" s="6"/>
      <c r="C35" s="28"/>
      <c r="D35" s="29"/>
      <c r="E35" s="30"/>
      <c r="F35" s="30"/>
      <c r="G35" s="30"/>
      <c r="H35" s="5"/>
    </row>
    <row r="36" spans="1:9" x14ac:dyDescent="0.3">
      <c r="H36" s="16"/>
    </row>
    <row r="37" spans="1:9" x14ac:dyDescent="0.3">
      <c r="B37" s="4" t="s">
        <v>15</v>
      </c>
      <c r="C37" s="63">
        <f>E34+E27+E18+E7+E6</f>
        <v>498338590.87714404</v>
      </c>
      <c r="D37" s="51"/>
      <c r="E37" s="31"/>
      <c r="F37" s="31"/>
      <c r="G37" s="31"/>
    </row>
    <row r="38" spans="1:9" x14ac:dyDescent="0.3">
      <c r="B38" s="4"/>
      <c r="C38" s="7"/>
      <c r="D38" s="52"/>
    </row>
    <row r="41" spans="1:9" x14ac:dyDescent="0.3">
      <c r="B41" s="8" t="s">
        <v>17</v>
      </c>
    </row>
    <row r="42" spans="1:9" x14ac:dyDescent="0.3">
      <c r="B42" s="81" t="s">
        <v>18</v>
      </c>
      <c r="C42" s="81"/>
      <c r="D42" s="81"/>
    </row>
    <row r="43" spans="1:9" x14ac:dyDescent="0.3">
      <c r="B43" s="73" t="s">
        <v>38</v>
      </c>
      <c r="C43" s="73"/>
      <c r="D43" s="73"/>
      <c r="E43" s="73"/>
      <c r="F43" s="73"/>
      <c r="G43" s="73"/>
      <c r="H43" s="73"/>
    </row>
    <row r="44" spans="1:9" x14ac:dyDescent="0.3">
      <c r="B44" s="9"/>
      <c r="C44" s="9"/>
      <c r="D44" s="9"/>
      <c r="E44" s="9"/>
      <c r="F44" s="9"/>
      <c r="G44" s="9"/>
      <c r="H44" s="9"/>
    </row>
    <row r="46" spans="1:9" s="21" customFormat="1" ht="15" thickBot="1" x14ac:dyDescent="0.35">
      <c r="A46" s="20"/>
      <c r="B46" s="74" t="s">
        <v>46</v>
      </c>
      <c r="C46" s="74"/>
      <c r="D46" s="18">
        <v>88000000</v>
      </c>
      <c r="E46" s="20"/>
      <c r="F46" s="20"/>
      <c r="G46" s="20"/>
      <c r="I46" s="20"/>
    </row>
    <row r="47" spans="1:9" s="21" customFormat="1" x14ac:dyDescent="0.3">
      <c r="A47" s="20"/>
      <c r="B47" s="20"/>
      <c r="C47" s="31"/>
      <c r="D47" s="20"/>
      <c r="E47" s="20"/>
      <c r="F47" s="20"/>
      <c r="G47" s="20"/>
      <c r="I47" s="20"/>
    </row>
    <row r="48" spans="1:9" s="21" customFormat="1" ht="15" thickBot="1" x14ac:dyDescent="0.35">
      <c r="A48" s="20"/>
      <c r="B48" s="17" t="s">
        <v>21</v>
      </c>
      <c r="C48" s="17" t="s">
        <v>39</v>
      </c>
      <c r="D48" s="18">
        <f>D46+C37</f>
        <v>586338590.8771441</v>
      </c>
      <c r="E48" s="64"/>
      <c r="F48" s="32"/>
      <c r="G48" s="32"/>
      <c r="I48" s="20"/>
    </row>
    <row r="49" spans="1:9" s="21" customFormat="1" x14ac:dyDescent="0.3">
      <c r="A49" s="20"/>
      <c r="B49" s="1" t="s">
        <v>16</v>
      </c>
      <c r="C49" s="20"/>
      <c r="D49" s="20"/>
      <c r="E49" s="20"/>
      <c r="F49" s="20"/>
      <c r="G49" s="20"/>
      <c r="I49" s="20"/>
    </row>
    <row r="51" spans="1:9" x14ac:dyDescent="0.3">
      <c r="D51" s="45"/>
    </row>
    <row r="52" spans="1:9" s="21" customFormat="1" x14ac:dyDescent="0.3">
      <c r="A52" s="20"/>
      <c r="B52" s="33"/>
      <c r="C52" s="20"/>
      <c r="D52" s="20"/>
      <c r="E52" s="20"/>
      <c r="F52" s="20"/>
      <c r="G52" s="20"/>
      <c r="I52" s="20"/>
    </row>
    <row r="53" spans="1:9" s="21" customFormat="1" x14ac:dyDescent="0.3">
      <c r="A53" s="20"/>
      <c r="B53" s="34"/>
      <c r="C53" s="34"/>
      <c r="D53" s="20"/>
      <c r="E53" s="20"/>
      <c r="F53" s="20"/>
      <c r="G53" s="20"/>
      <c r="I53" s="20"/>
    </row>
    <row r="54" spans="1:9" s="21" customFormat="1" x14ac:dyDescent="0.3">
      <c r="A54" s="20"/>
      <c r="B54" s="34"/>
      <c r="C54" s="34"/>
      <c r="D54" s="20"/>
      <c r="E54" s="20"/>
      <c r="F54" s="20"/>
      <c r="G54" s="20"/>
      <c r="I54" s="20"/>
    </row>
  </sheetData>
  <mergeCells count="11">
    <mergeCell ref="A2:H2"/>
    <mergeCell ref="A3:H3"/>
    <mergeCell ref="A7:A16"/>
    <mergeCell ref="B7:B16"/>
    <mergeCell ref="E7:E17"/>
    <mergeCell ref="B43:H43"/>
    <mergeCell ref="B46:C46"/>
    <mergeCell ref="B20:B26"/>
    <mergeCell ref="B29:B33"/>
    <mergeCell ref="A20:A33"/>
    <mergeCell ref="B42:D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detailed  breakdown</vt:lpstr>
    </vt:vector>
  </TitlesOfParts>
  <Company>Touch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Boutros Ibrahim</dc:creator>
  <cp:lastModifiedBy>Margueritta Chami</cp:lastModifiedBy>
  <dcterms:created xsi:type="dcterms:W3CDTF">2016-01-13T06:43:53Z</dcterms:created>
  <dcterms:modified xsi:type="dcterms:W3CDTF">2026-03-09T05:52:43Z</dcterms:modified>
</cp:coreProperties>
</file>