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Z:\F-PRO-TPR\Telco\RFTs\2026\AI for Contact Center Solution RFT\"/>
    </mc:Choice>
  </mc:AlternateContent>
  <xr:revisionPtr revIDLastSave="0" documentId="13_ncr:1_{546866C5-9EA7-4519-A21F-10B95763A76A}" xr6:coauthVersionLast="47" xr6:coauthVersionMax="47" xr10:uidLastSave="{00000000-0000-0000-0000-000000000000}"/>
  <bookViews>
    <workbookView xWindow="-120" yWindow="-120" windowWidth="29040" windowHeight="15720" xr2:uid="{00000000-000D-0000-FFFF-FFFF00000000}"/>
  </bookViews>
  <sheets>
    <sheet name="Grade of Compliance Range" sheetId="2" r:id="rId1"/>
    <sheet name="Technical Scoring" sheetId="5" r:id="rId2"/>
    <sheet name="Fraud Requirements" sheetId="6" r:id="rId3"/>
    <sheet name="Commercial Scoring" sheetId="4" r:id="rId4"/>
    <sheet name="Evaluation Method" sheetId="7" r:id="rId5"/>
  </sheets>
  <definedNames>
    <definedName name="_xlnm._FilterDatabase" localSheetId="1" hidden="1">'Technical Scoring'!$A$8:$R$104</definedName>
    <definedName name="_xlnm.Print_Area" localSheetId="3">'Commercial Scoring'!$A$1:$Q$28</definedName>
    <definedName name="_xlnm.Print_Area" localSheetId="0">'Grade of Compliance Range'!$A$1:$K$20</definedName>
    <definedName name="_xlnm.Print_Area" localSheetId="1">'Technical Scoring'!$A$1:$R$212</definedName>
    <definedName name="_xlnm.Print_Titles" localSheetId="3">'Commercial Scoring'!$8:$8</definedName>
    <definedName name="_xlnm.Print_Titles" localSheetId="1">'Technical Scoring'!$8:$8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4" l="1"/>
  <c r="Q13" i="4"/>
  <c r="P13" i="4"/>
  <c r="O13" i="4"/>
  <c r="N13" i="4"/>
  <c r="M13" i="4"/>
  <c r="L13" i="4"/>
  <c r="Q12" i="4"/>
  <c r="P12" i="4"/>
  <c r="O12" i="4"/>
  <c r="N12" i="4"/>
  <c r="M12" i="4"/>
  <c r="L12" i="4"/>
  <c r="Q11" i="4"/>
  <c r="P11" i="4"/>
  <c r="O11" i="4"/>
  <c r="N11" i="4"/>
  <c r="M11" i="4"/>
  <c r="L11" i="4"/>
  <c r="Q10" i="4"/>
  <c r="P10" i="4"/>
  <c r="O10" i="4"/>
  <c r="N10" i="4"/>
  <c r="M10" i="4"/>
  <c r="L10" i="4"/>
  <c r="Q9" i="4"/>
  <c r="P9" i="4"/>
  <c r="O9" i="4"/>
  <c r="N9" i="4"/>
  <c r="M9" i="4"/>
  <c r="L9" i="4"/>
  <c r="C202" i="5" l="1"/>
  <c r="O21" i="6"/>
  <c r="Q21" i="6"/>
  <c r="S13" i="6"/>
  <c r="R13" i="6"/>
  <c r="Q13" i="6"/>
  <c r="P13" i="6"/>
  <c r="O13" i="6"/>
  <c r="N13" i="6"/>
  <c r="N21" i="6"/>
  <c r="C48" i="6"/>
  <c r="S38" i="6"/>
  <c r="R38" i="6"/>
  <c r="Q38" i="6"/>
  <c r="P38" i="6"/>
  <c r="O38" i="6"/>
  <c r="N38" i="6"/>
  <c r="S37" i="6"/>
  <c r="R37" i="6"/>
  <c r="Q37" i="6"/>
  <c r="P37" i="6"/>
  <c r="O37" i="6"/>
  <c r="N37" i="6"/>
  <c r="S36" i="6"/>
  <c r="R36" i="6"/>
  <c r="Q36" i="6"/>
  <c r="P36" i="6"/>
  <c r="O36" i="6"/>
  <c r="N36" i="6"/>
  <c r="S35" i="6"/>
  <c r="R35" i="6"/>
  <c r="Q35" i="6"/>
  <c r="P35" i="6"/>
  <c r="O35" i="6"/>
  <c r="N35" i="6"/>
  <c r="S34" i="6"/>
  <c r="R34" i="6"/>
  <c r="Q34" i="6"/>
  <c r="P34" i="6"/>
  <c r="O34" i="6"/>
  <c r="N34" i="6"/>
  <c r="S33" i="6"/>
  <c r="R33" i="6"/>
  <c r="Q33" i="6"/>
  <c r="P33" i="6"/>
  <c r="O33" i="6"/>
  <c r="N33" i="6"/>
  <c r="S32" i="6"/>
  <c r="R32" i="6"/>
  <c r="Q32" i="6"/>
  <c r="P32" i="6"/>
  <c r="O32" i="6"/>
  <c r="N32" i="6"/>
  <c r="S30" i="6"/>
  <c r="R30" i="6"/>
  <c r="Q30" i="6"/>
  <c r="P30" i="6"/>
  <c r="O30" i="6"/>
  <c r="N30" i="6"/>
  <c r="S29" i="6"/>
  <c r="R29" i="6"/>
  <c r="Q29" i="6"/>
  <c r="P29" i="6"/>
  <c r="O29" i="6"/>
  <c r="N29" i="6"/>
  <c r="S28" i="6"/>
  <c r="R28" i="6"/>
  <c r="Q28" i="6"/>
  <c r="P28" i="6"/>
  <c r="O28" i="6"/>
  <c r="N28" i="6"/>
  <c r="S27" i="6"/>
  <c r="R27" i="6"/>
  <c r="Q27" i="6"/>
  <c r="P27" i="6"/>
  <c r="O27" i="6"/>
  <c r="N27" i="6"/>
  <c r="S26" i="6"/>
  <c r="R26" i="6"/>
  <c r="Q26" i="6"/>
  <c r="P26" i="6"/>
  <c r="O26" i="6"/>
  <c r="N26" i="6"/>
  <c r="S25" i="6"/>
  <c r="R25" i="6"/>
  <c r="Q25" i="6"/>
  <c r="P25" i="6"/>
  <c r="O25" i="6"/>
  <c r="N25" i="6"/>
  <c r="S24" i="6"/>
  <c r="R24" i="6"/>
  <c r="Q24" i="6"/>
  <c r="P24" i="6"/>
  <c r="O24" i="6"/>
  <c r="N24" i="6"/>
  <c r="S22" i="6"/>
  <c r="R22" i="6"/>
  <c r="Q22" i="6"/>
  <c r="P22" i="6"/>
  <c r="O22" i="6"/>
  <c r="N22" i="6"/>
  <c r="S20" i="6"/>
  <c r="R20" i="6"/>
  <c r="Q20" i="6"/>
  <c r="P20" i="6"/>
  <c r="O20" i="6"/>
  <c r="N20" i="6"/>
  <c r="S19" i="6"/>
  <c r="R19" i="6"/>
  <c r="Q19" i="6"/>
  <c r="P19" i="6"/>
  <c r="O19" i="6"/>
  <c r="N19" i="6"/>
  <c r="S18" i="6"/>
  <c r="R18" i="6"/>
  <c r="Q18" i="6"/>
  <c r="P18" i="6"/>
  <c r="O18" i="6"/>
  <c r="N18" i="6"/>
  <c r="S17" i="6"/>
  <c r="R17" i="6"/>
  <c r="Q17" i="6"/>
  <c r="P17" i="6"/>
  <c r="O17" i="6"/>
  <c r="N17" i="6"/>
  <c r="S16" i="6"/>
  <c r="R16" i="6"/>
  <c r="Q16" i="6"/>
  <c r="P16" i="6"/>
  <c r="O16" i="6"/>
  <c r="N16" i="6"/>
  <c r="S15" i="6"/>
  <c r="R15" i="6"/>
  <c r="Q15" i="6"/>
  <c r="P15" i="6"/>
  <c r="O15" i="6"/>
  <c r="N15" i="6"/>
  <c r="S14" i="6"/>
  <c r="R14" i="6"/>
  <c r="Q14" i="6"/>
  <c r="P14" i="6"/>
  <c r="O14" i="6"/>
  <c r="N14" i="6"/>
  <c r="S12" i="6"/>
  <c r="R12" i="6"/>
  <c r="Q12" i="6"/>
  <c r="P12" i="6"/>
  <c r="O12" i="6"/>
  <c r="N12" i="6"/>
  <c r="S11" i="6"/>
  <c r="S40" i="6" s="1"/>
  <c r="I48" i="6" s="1"/>
  <c r="R11" i="6"/>
  <c r="R40" i="6" s="1"/>
  <c r="H48" i="6" s="1"/>
  <c r="Q11" i="6"/>
  <c r="P11" i="6"/>
  <c r="O11" i="6"/>
  <c r="N11" i="6"/>
  <c r="S10" i="6"/>
  <c r="R10" i="6"/>
  <c r="Q10" i="6"/>
  <c r="P10" i="6"/>
  <c r="P40" i="6" s="1"/>
  <c r="F48" i="6" s="1"/>
  <c r="O10" i="6"/>
  <c r="N10" i="6"/>
  <c r="M16" i="5"/>
  <c r="N16" i="5"/>
  <c r="O16" i="5"/>
  <c r="P16" i="5"/>
  <c r="Q16" i="5"/>
  <c r="R16" i="5"/>
  <c r="R132" i="5"/>
  <c r="R133" i="5"/>
  <c r="R136" i="5"/>
  <c r="R137" i="5"/>
  <c r="R139" i="5"/>
  <c r="R140" i="5"/>
  <c r="R141" i="5"/>
  <c r="R143" i="5"/>
  <c r="R144" i="5"/>
  <c r="R147" i="5"/>
  <c r="R149" i="5"/>
  <c r="R152" i="5"/>
  <c r="R154" i="5"/>
  <c r="R156" i="5"/>
  <c r="R157" i="5"/>
  <c r="R160" i="5"/>
  <c r="R162" i="5"/>
  <c r="R164" i="5"/>
  <c r="R167" i="5"/>
  <c r="R169" i="5"/>
  <c r="R171" i="5"/>
  <c r="R174" i="5"/>
  <c r="R176" i="5"/>
  <c r="R177" i="5"/>
  <c r="R179" i="5"/>
  <c r="R181" i="5"/>
  <c r="R182" i="5"/>
  <c r="R183" i="5"/>
  <c r="R184" i="5"/>
  <c r="R185" i="5"/>
  <c r="R186" i="5"/>
  <c r="R187" i="5"/>
  <c r="R188" i="5"/>
  <c r="R189" i="5"/>
  <c r="R190" i="5"/>
  <c r="R193" i="5"/>
  <c r="R194" i="5"/>
  <c r="R195" i="5"/>
  <c r="Q132" i="5"/>
  <c r="Q133" i="5"/>
  <c r="Q136" i="5"/>
  <c r="Q137" i="5"/>
  <c r="Q139" i="5"/>
  <c r="Q140" i="5"/>
  <c r="Q141" i="5"/>
  <c r="Q143" i="5"/>
  <c r="Q144" i="5"/>
  <c r="Q147" i="5"/>
  <c r="Q149" i="5"/>
  <c r="Q152" i="5"/>
  <c r="Q154" i="5"/>
  <c r="Q156" i="5"/>
  <c r="Q157" i="5"/>
  <c r="Q160" i="5"/>
  <c r="Q162" i="5"/>
  <c r="Q164" i="5"/>
  <c r="Q167" i="5"/>
  <c r="Q169" i="5"/>
  <c r="Q171" i="5"/>
  <c r="Q174" i="5"/>
  <c r="Q176" i="5"/>
  <c r="Q177" i="5"/>
  <c r="Q179" i="5"/>
  <c r="Q181" i="5"/>
  <c r="Q182" i="5"/>
  <c r="Q183" i="5"/>
  <c r="Q184" i="5"/>
  <c r="Q185" i="5"/>
  <c r="Q186" i="5"/>
  <c r="Q187" i="5"/>
  <c r="Q188" i="5"/>
  <c r="Q189" i="5"/>
  <c r="Q190" i="5"/>
  <c r="Q193" i="5"/>
  <c r="Q194" i="5"/>
  <c r="Q195" i="5"/>
  <c r="P132" i="5"/>
  <c r="P133" i="5"/>
  <c r="P136" i="5"/>
  <c r="P137" i="5"/>
  <c r="P139" i="5"/>
  <c r="P140" i="5"/>
  <c r="P141" i="5"/>
  <c r="P143" i="5"/>
  <c r="P144" i="5"/>
  <c r="P147" i="5"/>
  <c r="P149" i="5"/>
  <c r="P152" i="5"/>
  <c r="P154" i="5"/>
  <c r="P156" i="5"/>
  <c r="P157" i="5"/>
  <c r="P160" i="5"/>
  <c r="P162" i="5"/>
  <c r="P164" i="5"/>
  <c r="P167" i="5"/>
  <c r="P169" i="5"/>
  <c r="P171" i="5"/>
  <c r="P174" i="5"/>
  <c r="P176" i="5"/>
  <c r="P177" i="5"/>
  <c r="P179" i="5"/>
  <c r="P181" i="5"/>
  <c r="P182" i="5"/>
  <c r="P183" i="5"/>
  <c r="P184" i="5"/>
  <c r="P185" i="5"/>
  <c r="P186" i="5"/>
  <c r="P187" i="5"/>
  <c r="P188" i="5"/>
  <c r="P189" i="5"/>
  <c r="P190" i="5"/>
  <c r="P193" i="5"/>
  <c r="P194" i="5"/>
  <c r="P195" i="5"/>
  <c r="O132" i="5"/>
  <c r="O133" i="5"/>
  <c r="O136" i="5"/>
  <c r="O137" i="5"/>
  <c r="O139" i="5"/>
  <c r="O140" i="5"/>
  <c r="O141" i="5"/>
  <c r="O143" i="5"/>
  <c r="O144" i="5"/>
  <c r="O147" i="5"/>
  <c r="O149" i="5"/>
  <c r="O152" i="5"/>
  <c r="O154" i="5"/>
  <c r="O156" i="5"/>
  <c r="O157" i="5"/>
  <c r="O160" i="5"/>
  <c r="O162" i="5"/>
  <c r="O164" i="5"/>
  <c r="O167" i="5"/>
  <c r="O169" i="5"/>
  <c r="O171" i="5"/>
  <c r="O174" i="5"/>
  <c r="O176" i="5"/>
  <c r="O177" i="5"/>
  <c r="O179" i="5"/>
  <c r="O181" i="5"/>
  <c r="O182" i="5"/>
  <c r="O183" i="5"/>
  <c r="O184" i="5"/>
  <c r="O185" i="5"/>
  <c r="O186" i="5"/>
  <c r="O187" i="5"/>
  <c r="O188" i="5"/>
  <c r="O189" i="5"/>
  <c r="O190" i="5"/>
  <c r="O193" i="5"/>
  <c r="O194" i="5"/>
  <c r="O195" i="5"/>
  <c r="N132" i="5"/>
  <c r="N133" i="5"/>
  <c r="N136" i="5"/>
  <c r="N137" i="5"/>
  <c r="N139" i="5"/>
  <c r="N140" i="5"/>
  <c r="N141" i="5"/>
  <c r="N143" i="5"/>
  <c r="N144" i="5"/>
  <c r="N147" i="5"/>
  <c r="N149" i="5"/>
  <c r="N152" i="5"/>
  <c r="N154" i="5"/>
  <c r="N156" i="5"/>
  <c r="N157" i="5"/>
  <c r="N160" i="5"/>
  <c r="N162" i="5"/>
  <c r="N164" i="5"/>
  <c r="N167" i="5"/>
  <c r="N169" i="5"/>
  <c r="N171" i="5"/>
  <c r="N174" i="5"/>
  <c r="N176" i="5"/>
  <c r="N177" i="5"/>
  <c r="N179" i="5"/>
  <c r="N181" i="5"/>
  <c r="N182" i="5"/>
  <c r="N183" i="5"/>
  <c r="N184" i="5"/>
  <c r="N185" i="5"/>
  <c r="N186" i="5"/>
  <c r="N187" i="5"/>
  <c r="N188" i="5"/>
  <c r="N189" i="5"/>
  <c r="N190" i="5"/>
  <c r="N193" i="5"/>
  <c r="N194" i="5"/>
  <c r="N195" i="5"/>
  <c r="M133" i="5"/>
  <c r="M136" i="5"/>
  <c r="M137" i="5"/>
  <c r="M139" i="5"/>
  <c r="M140" i="5"/>
  <c r="M141" i="5"/>
  <c r="M143" i="5"/>
  <c r="M144" i="5"/>
  <c r="M147" i="5"/>
  <c r="M149" i="5"/>
  <c r="M152" i="5"/>
  <c r="M154" i="5"/>
  <c r="M156" i="5"/>
  <c r="M157" i="5"/>
  <c r="M160" i="5"/>
  <c r="M162" i="5"/>
  <c r="M164" i="5"/>
  <c r="M167" i="5"/>
  <c r="M169" i="5"/>
  <c r="M171" i="5"/>
  <c r="M174" i="5"/>
  <c r="M176" i="5"/>
  <c r="M177" i="5"/>
  <c r="M179" i="5"/>
  <c r="M181" i="5"/>
  <c r="M182" i="5"/>
  <c r="M183" i="5"/>
  <c r="M184" i="5"/>
  <c r="M185" i="5"/>
  <c r="M186" i="5"/>
  <c r="M187" i="5"/>
  <c r="M188" i="5"/>
  <c r="M189" i="5"/>
  <c r="M190" i="5"/>
  <c r="M193" i="5"/>
  <c r="M194" i="5"/>
  <c r="M195" i="5"/>
  <c r="M197" i="5"/>
  <c r="M132" i="5"/>
  <c r="M68" i="5"/>
  <c r="N68" i="5"/>
  <c r="O68" i="5"/>
  <c r="P68" i="5"/>
  <c r="Q68" i="5"/>
  <c r="R68" i="5"/>
  <c r="R12" i="5"/>
  <c r="R13" i="5"/>
  <c r="R14" i="5"/>
  <c r="R15" i="5"/>
  <c r="R17" i="5"/>
  <c r="R18" i="5"/>
  <c r="R19" i="5"/>
  <c r="R20" i="5"/>
  <c r="R21" i="5"/>
  <c r="R22" i="5"/>
  <c r="R23" i="5"/>
  <c r="R24" i="5"/>
  <c r="R25" i="5"/>
  <c r="R26" i="5"/>
  <c r="R27" i="5"/>
  <c r="R28" i="5"/>
  <c r="R29" i="5"/>
  <c r="Q12" i="5"/>
  <c r="Q13" i="5"/>
  <c r="Q14" i="5"/>
  <c r="Q15" i="5"/>
  <c r="Q17" i="5"/>
  <c r="Q18" i="5"/>
  <c r="Q19" i="5"/>
  <c r="Q20" i="5"/>
  <c r="Q21" i="5"/>
  <c r="Q22" i="5"/>
  <c r="Q23" i="5"/>
  <c r="Q24" i="5"/>
  <c r="Q25" i="5"/>
  <c r="Q26" i="5"/>
  <c r="Q27" i="5"/>
  <c r="Q28" i="5"/>
  <c r="Q29" i="5"/>
  <c r="P12" i="5"/>
  <c r="P13" i="5"/>
  <c r="P14" i="5"/>
  <c r="P15" i="5"/>
  <c r="P17" i="5"/>
  <c r="P18" i="5"/>
  <c r="P19" i="5"/>
  <c r="P20" i="5"/>
  <c r="P21" i="5"/>
  <c r="P22" i="5"/>
  <c r="P23" i="5"/>
  <c r="P24" i="5"/>
  <c r="P25" i="5"/>
  <c r="P26" i="5"/>
  <c r="P27" i="5"/>
  <c r="P28" i="5"/>
  <c r="P29" i="5"/>
  <c r="O12" i="5"/>
  <c r="O13" i="5"/>
  <c r="O14" i="5"/>
  <c r="O15" i="5"/>
  <c r="O17" i="5"/>
  <c r="O18" i="5"/>
  <c r="O19" i="5"/>
  <c r="O20" i="5"/>
  <c r="O21" i="5"/>
  <c r="O22" i="5"/>
  <c r="O23" i="5"/>
  <c r="O24" i="5"/>
  <c r="O25" i="5"/>
  <c r="O26" i="5"/>
  <c r="O27" i="5"/>
  <c r="O28" i="5"/>
  <c r="O29" i="5"/>
  <c r="N12" i="5"/>
  <c r="N13" i="5"/>
  <c r="N14" i="5"/>
  <c r="N15" i="5"/>
  <c r="N17" i="5"/>
  <c r="N18" i="5"/>
  <c r="N19" i="5"/>
  <c r="N20" i="5"/>
  <c r="N21" i="5"/>
  <c r="N22" i="5"/>
  <c r="N23" i="5"/>
  <c r="N24" i="5"/>
  <c r="N25" i="5"/>
  <c r="N26" i="5"/>
  <c r="N27" i="5"/>
  <c r="N28" i="5"/>
  <c r="N29" i="5"/>
  <c r="M12" i="5"/>
  <c r="M13" i="5"/>
  <c r="M14" i="5"/>
  <c r="M15" i="5"/>
  <c r="M17" i="5"/>
  <c r="M18" i="5"/>
  <c r="M19" i="5"/>
  <c r="M20" i="5"/>
  <c r="M21" i="5"/>
  <c r="M22" i="5"/>
  <c r="M23" i="5"/>
  <c r="M24" i="5"/>
  <c r="M25" i="5"/>
  <c r="M26" i="5"/>
  <c r="M27" i="5"/>
  <c r="M28" i="5"/>
  <c r="M29" i="5"/>
  <c r="R11" i="5"/>
  <c r="Q11" i="5"/>
  <c r="P11" i="5"/>
  <c r="O11" i="5"/>
  <c r="N11" i="5"/>
  <c r="M11" i="5"/>
  <c r="N40" i="6" l="1"/>
  <c r="D48" i="6" s="1"/>
  <c r="D49" i="6" s="1"/>
  <c r="I49" i="6"/>
  <c r="O40" i="6"/>
  <c r="E48" i="6" s="1"/>
  <c r="Q40" i="6"/>
  <c r="G48" i="6" s="1"/>
  <c r="H49" i="6"/>
  <c r="F49" i="6"/>
  <c r="R55" i="5"/>
  <c r="R56" i="5"/>
  <c r="R57" i="5"/>
  <c r="R58" i="5"/>
  <c r="R59" i="5"/>
  <c r="R60" i="5"/>
  <c r="R62" i="5"/>
  <c r="R63" i="5"/>
  <c r="R64" i="5"/>
  <c r="R65" i="5"/>
  <c r="Q55" i="5"/>
  <c r="Q56" i="5"/>
  <c r="Q57" i="5"/>
  <c r="Q58" i="5"/>
  <c r="Q59" i="5"/>
  <c r="Q60" i="5"/>
  <c r="Q62" i="5"/>
  <c r="Q63" i="5"/>
  <c r="Q64" i="5"/>
  <c r="Q65" i="5"/>
  <c r="P55" i="5"/>
  <c r="P56" i="5"/>
  <c r="P57" i="5"/>
  <c r="P58" i="5"/>
  <c r="P59" i="5"/>
  <c r="P60" i="5"/>
  <c r="P62" i="5"/>
  <c r="P63" i="5"/>
  <c r="P64" i="5"/>
  <c r="P65" i="5"/>
  <c r="O55" i="5"/>
  <c r="O56" i="5"/>
  <c r="O57" i="5"/>
  <c r="O58" i="5"/>
  <c r="O59" i="5"/>
  <c r="O60" i="5"/>
  <c r="O62" i="5"/>
  <c r="O63" i="5"/>
  <c r="O64" i="5"/>
  <c r="O65" i="5"/>
  <c r="N55" i="5"/>
  <c r="N56" i="5"/>
  <c r="N57" i="5"/>
  <c r="N58" i="5"/>
  <c r="N59" i="5"/>
  <c r="N60" i="5"/>
  <c r="N62" i="5"/>
  <c r="N63" i="5"/>
  <c r="N64" i="5"/>
  <c r="N65" i="5"/>
  <c r="M55" i="5"/>
  <c r="M56" i="5"/>
  <c r="M57" i="5"/>
  <c r="M58" i="5"/>
  <c r="M59" i="5"/>
  <c r="M60" i="5"/>
  <c r="M62" i="5"/>
  <c r="M63" i="5"/>
  <c r="M64" i="5"/>
  <c r="M65" i="5"/>
  <c r="R54" i="5"/>
  <c r="Q54" i="5"/>
  <c r="P54" i="5"/>
  <c r="O54" i="5"/>
  <c r="N54" i="5"/>
  <c r="M54" i="5"/>
  <c r="M31" i="5"/>
  <c r="M32" i="5"/>
  <c r="M33" i="5"/>
  <c r="M34" i="5"/>
  <c r="M35" i="5"/>
  <c r="M36" i="5"/>
  <c r="M37" i="5"/>
  <c r="M38" i="5"/>
  <c r="M39" i="5"/>
  <c r="M40" i="5"/>
  <c r="M41" i="5"/>
  <c r="M42" i="5"/>
  <c r="M43" i="5"/>
  <c r="M44" i="5"/>
  <c r="M45" i="5"/>
  <c r="M46" i="5"/>
  <c r="M47" i="5"/>
  <c r="M48" i="5"/>
  <c r="M49" i="5"/>
  <c r="M50" i="5"/>
  <c r="M51" i="5"/>
  <c r="M52" i="5"/>
  <c r="M53" i="5"/>
  <c r="M67" i="5"/>
  <c r="M69" i="5"/>
  <c r="M70" i="5"/>
  <c r="M71" i="5"/>
  <c r="M72" i="5"/>
  <c r="M73" i="5"/>
  <c r="M75" i="5"/>
  <c r="M76" i="5"/>
  <c r="M77" i="5"/>
  <c r="M78" i="5"/>
  <c r="M79" i="5"/>
  <c r="M80" i="5"/>
  <c r="M81" i="5"/>
  <c r="M82" i="5"/>
  <c r="M83" i="5"/>
  <c r="M84" i="5"/>
  <c r="M85" i="5"/>
  <c r="M86" i="5"/>
  <c r="M87" i="5"/>
  <c r="M88" i="5"/>
  <c r="M89" i="5"/>
  <c r="M90" i="5"/>
  <c r="M92" i="5"/>
  <c r="M93" i="5"/>
  <c r="M94" i="5"/>
  <c r="M95" i="5"/>
  <c r="M96" i="5"/>
  <c r="M97" i="5"/>
  <c r="M98" i="5"/>
  <c r="M99" i="5"/>
  <c r="M100" i="5"/>
  <c r="M101" i="5"/>
  <c r="M102" i="5"/>
  <c r="M103" i="5"/>
  <c r="M104" i="5"/>
  <c r="M105" i="5"/>
  <c r="M106" i="5"/>
  <c r="M107" i="5"/>
  <c r="M111" i="5"/>
  <c r="M112" i="5"/>
  <c r="M113" i="5"/>
  <c r="M114" i="5"/>
  <c r="M116" i="5"/>
  <c r="M118" i="5"/>
  <c r="M119" i="5"/>
  <c r="M120" i="5"/>
  <c r="M123" i="5"/>
  <c r="M124" i="5"/>
  <c r="M126" i="5"/>
  <c r="M127" i="5"/>
  <c r="M129" i="5"/>
  <c r="M130" i="5"/>
  <c r="E18" i="2"/>
  <c r="E49" i="6" l="1"/>
  <c r="G49" i="6"/>
  <c r="M198" i="5"/>
  <c r="D202" i="5" s="1"/>
  <c r="D16" i="2"/>
  <c r="D18" i="2" s="1"/>
  <c r="D203" i="5" l="1"/>
  <c r="R31" i="5"/>
  <c r="R32" i="5"/>
  <c r="R33" i="5"/>
  <c r="R34" i="5"/>
  <c r="R35" i="5"/>
  <c r="R36" i="5"/>
  <c r="R37" i="5"/>
  <c r="R38" i="5"/>
  <c r="R39" i="5"/>
  <c r="R40" i="5"/>
  <c r="R41" i="5"/>
  <c r="R42" i="5"/>
  <c r="R43" i="5"/>
  <c r="R44" i="5"/>
  <c r="R45" i="5"/>
  <c r="R46" i="5"/>
  <c r="R47" i="5"/>
  <c r="R48" i="5"/>
  <c r="R49" i="5"/>
  <c r="R50" i="5"/>
  <c r="R51" i="5"/>
  <c r="R52" i="5"/>
  <c r="R53" i="5"/>
  <c r="R67" i="5"/>
  <c r="R69" i="5"/>
  <c r="R70" i="5"/>
  <c r="R71" i="5"/>
  <c r="R72" i="5"/>
  <c r="R73" i="5"/>
  <c r="R75" i="5"/>
  <c r="R76" i="5"/>
  <c r="R77" i="5"/>
  <c r="R78" i="5"/>
  <c r="R79" i="5"/>
  <c r="R80" i="5"/>
  <c r="R81" i="5"/>
  <c r="R82" i="5"/>
  <c r="R83" i="5"/>
  <c r="R84" i="5"/>
  <c r="R85" i="5"/>
  <c r="R86" i="5"/>
  <c r="R87" i="5"/>
  <c r="R88" i="5"/>
  <c r="R89" i="5"/>
  <c r="R90" i="5"/>
  <c r="R92" i="5"/>
  <c r="R93" i="5"/>
  <c r="R94" i="5"/>
  <c r="R95" i="5"/>
  <c r="R96" i="5"/>
  <c r="R97" i="5"/>
  <c r="R98" i="5"/>
  <c r="R99" i="5"/>
  <c r="R100" i="5"/>
  <c r="R101" i="5"/>
  <c r="R102" i="5"/>
  <c r="R103" i="5"/>
  <c r="R104" i="5"/>
  <c r="R105" i="5"/>
  <c r="R106" i="5"/>
  <c r="R107" i="5"/>
  <c r="R111" i="5"/>
  <c r="R112" i="5"/>
  <c r="R113" i="5"/>
  <c r="R114" i="5"/>
  <c r="R116" i="5"/>
  <c r="R118" i="5"/>
  <c r="R119" i="5"/>
  <c r="R120" i="5"/>
  <c r="R123" i="5"/>
  <c r="R124" i="5"/>
  <c r="R126" i="5"/>
  <c r="R127" i="5"/>
  <c r="R129" i="5"/>
  <c r="R130" i="5"/>
  <c r="R197" i="5"/>
  <c r="Q31" i="5"/>
  <c r="Q32" i="5"/>
  <c r="Q33" i="5"/>
  <c r="Q34" i="5"/>
  <c r="Q35" i="5"/>
  <c r="Q36" i="5"/>
  <c r="Q37" i="5"/>
  <c r="Q38" i="5"/>
  <c r="Q39" i="5"/>
  <c r="Q40" i="5"/>
  <c r="Q41" i="5"/>
  <c r="Q42" i="5"/>
  <c r="Q43" i="5"/>
  <c r="Q44" i="5"/>
  <c r="Q45" i="5"/>
  <c r="Q46" i="5"/>
  <c r="Q47" i="5"/>
  <c r="Q48" i="5"/>
  <c r="Q49" i="5"/>
  <c r="Q50" i="5"/>
  <c r="Q51" i="5"/>
  <c r="Q52" i="5"/>
  <c r="Q53" i="5"/>
  <c r="Q67" i="5"/>
  <c r="Q69" i="5"/>
  <c r="Q70" i="5"/>
  <c r="Q71" i="5"/>
  <c r="Q72" i="5"/>
  <c r="Q73" i="5"/>
  <c r="Q75" i="5"/>
  <c r="Q76" i="5"/>
  <c r="Q77" i="5"/>
  <c r="Q78" i="5"/>
  <c r="Q79" i="5"/>
  <c r="Q80" i="5"/>
  <c r="Q81" i="5"/>
  <c r="Q82" i="5"/>
  <c r="Q83" i="5"/>
  <c r="Q84" i="5"/>
  <c r="Q85" i="5"/>
  <c r="Q86" i="5"/>
  <c r="Q87" i="5"/>
  <c r="Q88" i="5"/>
  <c r="Q89" i="5"/>
  <c r="Q90" i="5"/>
  <c r="Q92" i="5"/>
  <c r="Q93" i="5"/>
  <c r="Q94" i="5"/>
  <c r="Q95" i="5"/>
  <c r="Q96" i="5"/>
  <c r="Q97" i="5"/>
  <c r="Q98" i="5"/>
  <c r="Q99" i="5"/>
  <c r="Q100" i="5"/>
  <c r="Q101" i="5"/>
  <c r="Q102" i="5"/>
  <c r="Q103" i="5"/>
  <c r="Q104" i="5"/>
  <c r="Q105" i="5"/>
  <c r="Q106" i="5"/>
  <c r="Q107" i="5"/>
  <c r="Q111" i="5"/>
  <c r="Q112" i="5"/>
  <c r="Q113" i="5"/>
  <c r="Q114" i="5"/>
  <c r="Q116" i="5"/>
  <c r="Q118" i="5"/>
  <c r="Q119" i="5"/>
  <c r="Q120" i="5"/>
  <c r="Q123" i="5"/>
  <c r="Q124" i="5"/>
  <c r="Q126" i="5"/>
  <c r="Q127" i="5"/>
  <c r="Q129" i="5"/>
  <c r="Q130" i="5"/>
  <c r="Q197" i="5"/>
  <c r="P31" i="5"/>
  <c r="P32" i="5"/>
  <c r="P33" i="5"/>
  <c r="P34" i="5"/>
  <c r="P35" i="5"/>
  <c r="P36" i="5"/>
  <c r="P37" i="5"/>
  <c r="P38" i="5"/>
  <c r="P39" i="5"/>
  <c r="P40" i="5"/>
  <c r="P41" i="5"/>
  <c r="P42" i="5"/>
  <c r="P43" i="5"/>
  <c r="P44" i="5"/>
  <c r="P45" i="5"/>
  <c r="P46" i="5"/>
  <c r="P47" i="5"/>
  <c r="P48" i="5"/>
  <c r="P49" i="5"/>
  <c r="P50" i="5"/>
  <c r="P51" i="5"/>
  <c r="P52" i="5"/>
  <c r="P53" i="5"/>
  <c r="P67" i="5"/>
  <c r="P69" i="5"/>
  <c r="P70" i="5"/>
  <c r="P71" i="5"/>
  <c r="P72" i="5"/>
  <c r="P73" i="5"/>
  <c r="P75" i="5"/>
  <c r="P76" i="5"/>
  <c r="P77" i="5"/>
  <c r="P78" i="5"/>
  <c r="P79" i="5"/>
  <c r="P80" i="5"/>
  <c r="P81" i="5"/>
  <c r="P82" i="5"/>
  <c r="P83" i="5"/>
  <c r="P84" i="5"/>
  <c r="P85" i="5"/>
  <c r="P86" i="5"/>
  <c r="P87" i="5"/>
  <c r="P88" i="5"/>
  <c r="P89" i="5"/>
  <c r="P90" i="5"/>
  <c r="P92" i="5"/>
  <c r="P93" i="5"/>
  <c r="P94" i="5"/>
  <c r="P95" i="5"/>
  <c r="P96" i="5"/>
  <c r="P97" i="5"/>
  <c r="P98" i="5"/>
  <c r="P99" i="5"/>
  <c r="P100" i="5"/>
  <c r="P101" i="5"/>
  <c r="P102" i="5"/>
  <c r="P103" i="5"/>
  <c r="P104" i="5"/>
  <c r="P105" i="5"/>
  <c r="P106" i="5"/>
  <c r="P107" i="5"/>
  <c r="P111" i="5"/>
  <c r="P112" i="5"/>
  <c r="P113" i="5"/>
  <c r="P114" i="5"/>
  <c r="P116" i="5"/>
  <c r="P118" i="5"/>
  <c r="P119" i="5"/>
  <c r="P120" i="5"/>
  <c r="P123" i="5"/>
  <c r="P124" i="5"/>
  <c r="P126" i="5"/>
  <c r="P127" i="5"/>
  <c r="P129" i="5"/>
  <c r="P130" i="5"/>
  <c r="P197" i="5"/>
  <c r="O31" i="5"/>
  <c r="O32" i="5"/>
  <c r="O33" i="5"/>
  <c r="O34" i="5"/>
  <c r="O35" i="5"/>
  <c r="O36" i="5"/>
  <c r="O37" i="5"/>
  <c r="O38" i="5"/>
  <c r="O39" i="5"/>
  <c r="O40" i="5"/>
  <c r="O41" i="5"/>
  <c r="O42" i="5"/>
  <c r="O43" i="5"/>
  <c r="O44" i="5"/>
  <c r="O45" i="5"/>
  <c r="O46" i="5"/>
  <c r="O47" i="5"/>
  <c r="O48" i="5"/>
  <c r="O49" i="5"/>
  <c r="O50" i="5"/>
  <c r="O51" i="5"/>
  <c r="O52" i="5"/>
  <c r="O53" i="5"/>
  <c r="O67" i="5"/>
  <c r="O69" i="5"/>
  <c r="O70" i="5"/>
  <c r="O71" i="5"/>
  <c r="O72" i="5"/>
  <c r="O73" i="5"/>
  <c r="O75" i="5"/>
  <c r="O76" i="5"/>
  <c r="O77" i="5"/>
  <c r="O78" i="5"/>
  <c r="O79" i="5"/>
  <c r="O80" i="5"/>
  <c r="O81" i="5"/>
  <c r="O82" i="5"/>
  <c r="O83" i="5"/>
  <c r="O84" i="5"/>
  <c r="O85" i="5"/>
  <c r="O86" i="5"/>
  <c r="O87" i="5"/>
  <c r="O88" i="5"/>
  <c r="O89" i="5"/>
  <c r="O90" i="5"/>
  <c r="O92" i="5"/>
  <c r="O93" i="5"/>
  <c r="O94" i="5"/>
  <c r="O95" i="5"/>
  <c r="O96" i="5"/>
  <c r="O97" i="5"/>
  <c r="O98" i="5"/>
  <c r="O99" i="5"/>
  <c r="O100" i="5"/>
  <c r="O101" i="5"/>
  <c r="O102" i="5"/>
  <c r="O103" i="5"/>
  <c r="O104" i="5"/>
  <c r="O105" i="5"/>
  <c r="O106" i="5"/>
  <c r="O107" i="5"/>
  <c r="O111" i="5"/>
  <c r="O112" i="5"/>
  <c r="O113" i="5"/>
  <c r="O114" i="5"/>
  <c r="O116" i="5"/>
  <c r="O118" i="5"/>
  <c r="O119" i="5"/>
  <c r="O120" i="5"/>
  <c r="O123" i="5"/>
  <c r="O124" i="5"/>
  <c r="O126" i="5"/>
  <c r="O127" i="5"/>
  <c r="O129" i="5"/>
  <c r="O130" i="5"/>
  <c r="O197" i="5"/>
  <c r="N31" i="5"/>
  <c r="N32" i="5"/>
  <c r="N33" i="5"/>
  <c r="N34" i="5"/>
  <c r="N35" i="5"/>
  <c r="N36" i="5"/>
  <c r="N37" i="5"/>
  <c r="N38" i="5"/>
  <c r="N39" i="5"/>
  <c r="N40" i="5"/>
  <c r="N41" i="5"/>
  <c r="N42" i="5"/>
  <c r="N43" i="5"/>
  <c r="N44" i="5"/>
  <c r="N45" i="5"/>
  <c r="N46" i="5"/>
  <c r="N47" i="5"/>
  <c r="N48" i="5"/>
  <c r="N49" i="5"/>
  <c r="N50" i="5"/>
  <c r="N51" i="5"/>
  <c r="N52" i="5"/>
  <c r="N53" i="5"/>
  <c r="N67" i="5"/>
  <c r="N69" i="5"/>
  <c r="N70" i="5"/>
  <c r="N71" i="5"/>
  <c r="N72" i="5"/>
  <c r="N73" i="5"/>
  <c r="N75" i="5"/>
  <c r="N76" i="5"/>
  <c r="N77" i="5"/>
  <c r="N78" i="5"/>
  <c r="N79" i="5"/>
  <c r="N80" i="5"/>
  <c r="N81" i="5"/>
  <c r="N82" i="5"/>
  <c r="N83" i="5"/>
  <c r="N84" i="5"/>
  <c r="N85" i="5"/>
  <c r="N86" i="5"/>
  <c r="N87" i="5"/>
  <c r="N88" i="5"/>
  <c r="N89" i="5"/>
  <c r="N90" i="5"/>
  <c r="N92" i="5"/>
  <c r="N93" i="5"/>
  <c r="N94" i="5"/>
  <c r="N95" i="5"/>
  <c r="N96" i="5"/>
  <c r="N97" i="5"/>
  <c r="N98" i="5"/>
  <c r="N99" i="5"/>
  <c r="N100" i="5"/>
  <c r="N101" i="5"/>
  <c r="N102" i="5"/>
  <c r="N103" i="5"/>
  <c r="N104" i="5"/>
  <c r="N105" i="5"/>
  <c r="N106" i="5"/>
  <c r="N107" i="5"/>
  <c r="N111" i="5"/>
  <c r="N112" i="5"/>
  <c r="N113" i="5"/>
  <c r="N114" i="5"/>
  <c r="N116" i="5"/>
  <c r="N118" i="5"/>
  <c r="N119" i="5"/>
  <c r="N120" i="5"/>
  <c r="N123" i="5"/>
  <c r="N124" i="5"/>
  <c r="N126" i="5"/>
  <c r="N127" i="5"/>
  <c r="N129" i="5"/>
  <c r="N130" i="5"/>
  <c r="N197" i="5"/>
  <c r="N198" i="5" l="1"/>
  <c r="O198" i="5"/>
  <c r="P198" i="5"/>
  <c r="Q198" i="5"/>
  <c r="R198" i="5"/>
  <c r="G202" i="5" l="1"/>
  <c r="G203" i="5" s="1"/>
  <c r="I16" i="2" s="1"/>
  <c r="I18" i="2" s="1"/>
  <c r="I202" i="5"/>
  <c r="I203" i="5" s="1"/>
  <c r="K16" i="2" s="1"/>
  <c r="K18" i="2" s="1"/>
  <c r="H202" i="5"/>
  <c r="H203" i="5" s="1"/>
  <c r="J16" i="2" s="1"/>
  <c r="J18" i="2" s="1"/>
  <c r="F202" i="5"/>
  <c r="F203" i="5" s="1"/>
  <c r="H16" i="2" s="1"/>
  <c r="H18" i="2" s="1"/>
  <c r="E202" i="5"/>
  <c r="E203" i="5" s="1"/>
  <c r="G16" i="2" s="1"/>
  <c r="G18" i="2" s="1"/>
  <c r="F16" i="2"/>
  <c r="F18" i="2" s="1"/>
  <c r="M15" i="4" l="1"/>
  <c r="N15" i="4"/>
  <c r="O15" i="4"/>
  <c r="P15" i="4"/>
  <c r="Q15" i="4"/>
  <c r="L1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MIC1</author>
    <author>Mira Fares</author>
  </authors>
  <commentList>
    <comment ref="F8" authorId="0" shapeId="0" xr:uid="{A07D1291-7114-43CB-B384-21E9D2507076}">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G8" authorId="0" shapeId="0" xr:uid="{38A6EF5A-F5F5-4E62-9710-4E7CAE060A88}">
      <text>
        <r>
          <rPr>
            <b/>
            <sz val="8"/>
            <color indexed="81"/>
            <rFont val="Tahoma"/>
            <family val="2"/>
          </rPr>
          <t>Grade of Compliance:
K: disqualification
0: Not compliant
+5: Partially compliant
+10: Completely compliant
+15: Compliant with additional value, not initially included in the requirements</t>
        </r>
      </text>
    </comment>
    <comment ref="H8" authorId="0" shapeId="0" xr:uid="{AA9C36B5-967A-4898-94CF-20401BAA1CF9}">
      <text>
        <r>
          <rPr>
            <b/>
            <sz val="8"/>
            <color indexed="81"/>
            <rFont val="Tahoma"/>
            <family val="2"/>
          </rPr>
          <t>Grade of Compliance:
K: disqualification
0: Not compliant
+5: Partially compliant
+10: Completely compliant
+15: Compliant with additional value, not initially included in the requirements</t>
        </r>
      </text>
    </comment>
    <comment ref="I8" authorId="0" shapeId="0" xr:uid="{BDBA0153-5942-42E9-82B4-CA2C933910D3}">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J8" authorId="1" shapeId="0" xr:uid="{9866B90C-4941-4239-8264-8DD022911DB7}">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K8" authorId="1" shapeId="0" xr:uid="{163FA637-353B-4614-8C26-7A64DE3CF5B9}">
      <text>
        <r>
          <rPr>
            <b/>
            <sz val="8"/>
            <color indexed="81"/>
            <rFont val="Tahoma"/>
            <family val="2"/>
          </rPr>
          <t>Grade of Compliance:
K: disqualification
0: Not compliant
+5: Partially compliant
+10: Completely compliant
+15: Compliant with additional value, not initially included in the requirements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Mira Fares</author>
    <author>MIC1</author>
  </authors>
  <commentList>
    <comment ref="F8" authorId="0" shapeId="0" xr:uid="{2A05537B-57EE-4E17-9CED-FDFB2E2D3981}">
      <text>
        <r>
          <rPr>
            <b/>
            <sz val="8"/>
            <color indexed="81"/>
            <rFont val="Tahoma"/>
            <family val="2"/>
          </rPr>
          <t>Entity (Department/ Unit) that identified the requirement and that will be responsible for its evaluation.</t>
        </r>
      </text>
    </comment>
    <comment ref="G8" authorId="1" shapeId="0" xr:uid="{B5EB0EA9-F148-4A50-BB5E-915CACA57A99}">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H8" authorId="1" shapeId="0" xr:uid="{E69A81A9-C264-4391-AFAF-81D6BA6812B4}">
      <text>
        <r>
          <rPr>
            <b/>
            <sz val="8"/>
            <color indexed="81"/>
            <rFont val="Tahoma"/>
            <family val="2"/>
          </rPr>
          <t>Grade of Compliance:
K: disqualification
0: Not compliant
+5: Partially compliant
+10: Completely compliant
+15: Compliant with additional value, not initially included in the requirements</t>
        </r>
      </text>
    </comment>
    <comment ref="I8" authorId="1" shapeId="0" xr:uid="{C473388D-7AA0-409A-A8DC-1FF720211EDE}">
      <text>
        <r>
          <rPr>
            <b/>
            <sz val="8"/>
            <color indexed="81"/>
            <rFont val="Tahoma"/>
            <family val="2"/>
          </rPr>
          <t>Grade of Compliance:
K: disqualification
0: Not compliant
+5: Partially compliant
+10: Completely compliant
+15: Compliant with additional value, not initially included in the requirements</t>
        </r>
      </text>
    </comment>
    <comment ref="J8" authorId="1" shapeId="0" xr:uid="{9C190E94-9B38-46F4-9DCB-041C90247557}">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K8" authorId="0" shapeId="0" xr:uid="{BCCBC45F-DE21-47D1-A177-A841B224D846}">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L8" authorId="0" shapeId="0" xr:uid="{E9F9F487-AEF4-4E5C-9087-9C80B37A01E6}">
      <text>
        <r>
          <rPr>
            <b/>
            <sz val="8"/>
            <color indexed="81"/>
            <rFont val="Tahoma"/>
            <family val="2"/>
          </rPr>
          <t>Grade of Compliance:
K: disqualification
0: Not compliant
+5: Partially compliant
+10: Completely compliant
+15: Compliant with additional value, not initially included in the requirements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Mira Fares</author>
    <author>MIC1</author>
  </authors>
  <commentList>
    <comment ref="D8" authorId="0" shapeId="0" xr:uid="{141C948D-B94D-4456-A15D-2812840C5003}">
      <text>
        <r>
          <rPr>
            <b/>
            <sz val="8"/>
            <color indexed="81"/>
            <rFont val="Tahoma"/>
            <family val="2"/>
          </rPr>
          <t>Entity (Department/ Unit) that identified the requirement and that will be responsible for its evaluation.</t>
        </r>
      </text>
    </comment>
    <comment ref="E8" authorId="1" shapeId="0" xr:uid="{4CF7BE2A-67D7-4AE0-81F9-168613D04B97}">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F8" authorId="1" shapeId="0" xr:uid="{6F1C1461-F6F0-464E-92D4-EEA994DC45CC}">
      <text>
        <r>
          <rPr>
            <b/>
            <sz val="8"/>
            <color indexed="81"/>
            <rFont val="Tahoma"/>
            <family val="2"/>
          </rPr>
          <t>Grade of Compliance:
K: disqualification
0: Not compliant
+5: Partially compliant
+10: Completely compliant
+15: Compliant with additional value, not initially included in the requirements</t>
        </r>
      </text>
    </comment>
    <comment ref="G8" authorId="1" shapeId="0" xr:uid="{5F80E69F-A523-40B1-BCDB-69942B69C1E2}">
      <text>
        <r>
          <rPr>
            <b/>
            <sz val="8"/>
            <color indexed="81"/>
            <rFont val="Tahoma"/>
            <family val="2"/>
          </rPr>
          <t>Grade of Compliance:
K: disqualification
0: Not compliant
+5: Partially compliant
+10: Completely compliant
+15: Compliant with additional value, not initially included in the requirements</t>
        </r>
      </text>
    </comment>
    <comment ref="H8" authorId="1" shapeId="0" xr:uid="{D3A259AE-B6A4-45EF-B534-BAC3EA5DB386}">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I8" authorId="0" shapeId="0" xr:uid="{07300421-09A1-4401-A534-86EF80FFCA9B}">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J8" authorId="0" shapeId="0" xr:uid="{46FE62B1-A939-492E-A5CA-B0629C350812}">
      <text>
        <r>
          <rPr>
            <b/>
            <sz val="8"/>
            <color indexed="81"/>
            <rFont val="Tahoma"/>
            <family val="2"/>
          </rPr>
          <t>Grade of Compliance:
K: disqualification
0: Not compliant
+5: Partially compliant
+10: Completely compliant
+15: Compliant with additional value, not initially included in the requirements</t>
        </r>
      </text>
    </comment>
    <comment ref="E11" authorId="0" shapeId="0" xr:uid="{EB53DF21-EAE2-4570-B4DA-A3E0A1728C6A}">
      <text>
        <r>
          <rPr>
            <b/>
            <sz val="8"/>
            <color indexed="81"/>
            <rFont val="Tahoma"/>
            <family val="2"/>
          </rPr>
          <t>Evaluators Comments</t>
        </r>
      </text>
    </comment>
    <comment ref="F11" authorId="0" shapeId="0" xr:uid="{D9B3705A-F315-4339-8CF6-123DD6B7BD61}">
      <text>
        <r>
          <rPr>
            <b/>
            <sz val="8"/>
            <color indexed="81"/>
            <rFont val="Tahoma"/>
            <family val="2"/>
          </rPr>
          <t>Evaluators Comments</t>
        </r>
      </text>
    </comment>
    <comment ref="G11" authorId="0" shapeId="0" xr:uid="{D5EA4CCA-DE3D-4CE6-9BFC-2B15D043ABAB}">
      <text>
        <r>
          <rPr>
            <b/>
            <sz val="8"/>
            <color indexed="81"/>
            <rFont val="Tahoma"/>
            <family val="2"/>
          </rPr>
          <t>Evaluators Comments</t>
        </r>
      </text>
    </comment>
    <comment ref="H11" authorId="0" shapeId="0" xr:uid="{476A1366-9130-4065-8A43-212BB6CB534F}">
      <text>
        <r>
          <rPr>
            <b/>
            <sz val="8"/>
            <color indexed="81"/>
            <rFont val="Tahoma"/>
            <family val="2"/>
          </rPr>
          <t>Evaluators Comments</t>
        </r>
      </text>
    </comment>
    <comment ref="I11" authorId="0" shapeId="0" xr:uid="{1EA64FDA-54DD-4BAF-B452-848868E9EA9A}">
      <text>
        <r>
          <rPr>
            <b/>
            <sz val="8"/>
            <color indexed="81"/>
            <rFont val="Tahoma"/>
            <family val="2"/>
          </rPr>
          <t>Evaluators Comments</t>
        </r>
      </text>
    </comment>
    <comment ref="J11" authorId="0" shapeId="0" xr:uid="{290C7C5D-9A09-4F2B-9C9A-A0195536F01D}">
      <text>
        <r>
          <rPr>
            <b/>
            <sz val="8"/>
            <color indexed="81"/>
            <rFont val="Tahoma"/>
            <family val="2"/>
          </rPr>
          <t>Evaluators Comments</t>
        </r>
      </text>
    </comment>
    <comment ref="E12" authorId="0" shapeId="0" xr:uid="{7B7C05AB-F627-4A84-9E80-F97ABF47CECD}">
      <text>
        <r>
          <rPr>
            <b/>
            <sz val="8"/>
            <color indexed="81"/>
            <rFont val="Tahoma"/>
            <family val="2"/>
          </rPr>
          <t>Evaluators Comments</t>
        </r>
      </text>
    </comment>
    <comment ref="F12" authorId="0" shapeId="0" xr:uid="{0022BAEC-01B3-406D-A566-49C9AB6F3F22}">
      <text>
        <r>
          <rPr>
            <b/>
            <sz val="8"/>
            <color indexed="81"/>
            <rFont val="Tahoma"/>
            <family val="2"/>
          </rPr>
          <t>Evaluators Comments</t>
        </r>
      </text>
    </comment>
    <comment ref="G12" authorId="0" shapeId="0" xr:uid="{41242007-0B8A-41AA-891C-CE195090FFA8}">
      <text>
        <r>
          <rPr>
            <b/>
            <sz val="8"/>
            <color indexed="81"/>
            <rFont val="Tahoma"/>
            <family val="2"/>
          </rPr>
          <t>Evaluators Comments</t>
        </r>
      </text>
    </comment>
    <comment ref="H12" authorId="0" shapeId="0" xr:uid="{5496C46D-A005-462C-8A97-C76CEDE07B4B}">
      <text>
        <r>
          <rPr>
            <b/>
            <sz val="8"/>
            <color indexed="81"/>
            <rFont val="Tahoma"/>
            <family val="2"/>
          </rPr>
          <t>Evaluators Comments</t>
        </r>
      </text>
    </comment>
    <comment ref="I12" authorId="0" shapeId="0" xr:uid="{533315A9-8847-40DF-BF79-391FB265DEBA}">
      <text>
        <r>
          <rPr>
            <b/>
            <sz val="8"/>
            <color indexed="81"/>
            <rFont val="Tahoma"/>
            <family val="2"/>
          </rPr>
          <t>Evaluators Comments</t>
        </r>
      </text>
    </comment>
    <comment ref="J12" authorId="0" shapeId="0" xr:uid="{FC6E5A40-85C8-4CAF-8DEF-96BC55589597}">
      <text>
        <r>
          <rPr>
            <b/>
            <sz val="8"/>
            <color indexed="81"/>
            <rFont val="Tahoma"/>
            <family val="2"/>
          </rPr>
          <t>Evaluators Comments</t>
        </r>
      </text>
    </comment>
    <comment ref="E13" authorId="0" shapeId="0" xr:uid="{CC6DBF3D-3226-4BEB-9B66-D8E65B980671}">
      <text>
        <r>
          <rPr>
            <b/>
            <sz val="8"/>
            <color indexed="81"/>
            <rFont val="Tahoma"/>
            <family val="2"/>
          </rPr>
          <t>Evaluators Comments</t>
        </r>
      </text>
    </comment>
    <comment ref="F13" authorId="0" shapeId="0" xr:uid="{C3AE88EA-8EA2-4CAE-806D-8E30C1F490EB}">
      <text>
        <r>
          <rPr>
            <b/>
            <sz val="8"/>
            <color indexed="81"/>
            <rFont val="Tahoma"/>
            <family val="2"/>
          </rPr>
          <t>Evaluators Comments</t>
        </r>
      </text>
    </comment>
    <comment ref="G13" authorId="0" shapeId="0" xr:uid="{7293D399-C31E-4B97-83DC-11B683FD0BF8}">
      <text>
        <r>
          <rPr>
            <b/>
            <sz val="8"/>
            <color indexed="81"/>
            <rFont val="Tahoma"/>
            <family val="2"/>
          </rPr>
          <t>Evaluators Comments</t>
        </r>
      </text>
    </comment>
    <comment ref="H13" authorId="0" shapeId="0" xr:uid="{E72C4E28-DA54-4F07-B0FB-5F8C1B1501E2}">
      <text>
        <r>
          <rPr>
            <b/>
            <sz val="8"/>
            <color indexed="81"/>
            <rFont val="Tahoma"/>
            <family val="2"/>
          </rPr>
          <t>Evaluators Comments</t>
        </r>
      </text>
    </comment>
    <comment ref="I13" authorId="0" shapeId="0" xr:uid="{D391FD89-6837-41DD-9007-87F2885F0790}">
      <text>
        <r>
          <rPr>
            <b/>
            <sz val="8"/>
            <color indexed="81"/>
            <rFont val="Tahoma"/>
            <family val="2"/>
          </rPr>
          <t>Evaluators Comments</t>
        </r>
      </text>
    </comment>
    <comment ref="J13" authorId="0" shapeId="0" xr:uid="{F0330F5F-F58A-47CC-93DC-8873740C8FE8}">
      <text>
        <r>
          <rPr>
            <b/>
            <sz val="8"/>
            <color indexed="81"/>
            <rFont val="Tahoma"/>
            <family val="2"/>
          </rPr>
          <t>Evaluators Comments</t>
        </r>
      </text>
    </comment>
  </commentList>
</comments>
</file>

<file path=xl/sharedStrings.xml><?xml version="1.0" encoding="utf-8"?>
<sst xmlns="http://schemas.openxmlformats.org/spreadsheetml/2006/main" count="543" uniqueCount="289">
  <si>
    <t>Article</t>
  </si>
  <si>
    <t>Remarks</t>
  </si>
  <si>
    <t>Weight</t>
  </si>
  <si>
    <t>Supplier 1</t>
  </si>
  <si>
    <t>Supplier 2</t>
  </si>
  <si>
    <t>Supplier 3</t>
  </si>
  <si>
    <t>Supplier 4</t>
  </si>
  <si>
    <t>Supplier 5</t>
  </si>
  <si>
    <t>Supplier 6</t>
  </si>
  <si>
    <t>Supplier 1
Final</t>
  </si>
  <si>
    <t>Supplier 2
Final</t>
  </si>
  <si>
    <t>Supplier 3
Final</t>
  </si>
  <si>
    <t>Supplier 4
Final</t>
  </si>
  <si>
    <t>Supplier 5
Final</t>
  </si>
  <si>
    <t>Supplier 6
Final</t>
  </si>
  <si>
    <t>Responsible Entity</t>
  </si>
  <si>
    <t>Project Name</t>
  </si>
  <si>
    <t>Requirement 1.1.1.2</t>
  </si>
  <si>
    <t>SUPPLIER 1 SCORE</t>
  </si>
  <si>
    <t>SUPPLIER 2 SCORE</t>
  </si>
  <si>
    <t>SUPPLIER 3 SCORE</t>
  </si>
  <si>
    <t>SUPPLIER 4 SCORE</t>
  </si>
  <si>
    <t>SUPPLIER 5 SCORE</t>
  </si>
  <si>
    <t>SUPPLIER 6 SCORE</t>
  </si>
  <si>
    <t>Requirements</t>
  </si>
  <si>
    <t xml:space="preserve">Reference Number </t>
  </si>
  <si>
    <t>Owner</t>
  </si>
  <si>
    <t xml:space="preserve">Revision Code </t>
  </si>
  <si>
    <t>Implementation Date</t>
  </si>
  <si>
    <t>0          : Not compliant</t>
  </si>
  <si>
    <t xml:space="preserve">K         : Disqualification </t>
  </si>
  <si>
    <t>PRO/PMO</t>
  </si>
  <si>
    <t>SF-CF-87</t>
  </si>
  <si>
    <t>* For Requirements defined as ''Killer'', a ‘’Fully Compliant’’ score should be the sole acceptable outcome. Failing to obtain a ‘’Fully Compliant’’ score on the requirements defined as Killers, will mandate immediate disqualification for bidders.</t>
  </si>
  <si>
    <t>* For Requirements defined as ''Killer'', a ‘’Fully Compliant’’ score should be the sole acceptable outcome. Failing to obtain a ‘’Fully Compliant’’ score on 
the requirements defined as Killers, will mandate immediate disqualification for bidders.</t>
  </si>
  <si>
    <t>1         : Partially compliant</t>
  </si>
  <si>
    <t>2        : Fully compliant</t>
  </si>
  <si>
    <t>Grade of Compliance range from 0 to 2:</t>
  </si>
  <si>
    <t>6.0</t>
  </si>
  <si>
    <t>RFT/RFQ Scoring Sheet</t>
  </si>
  <si>
    <t>Sucessul bidder shall provide all needed Test and UAT documentation. MIC1 team shall add all  needed tests to ensure that the solution complies to its requirements before go live</t>
  </si>
  <si>
    <t xml:space="preserve">A penalty of 1% of the cost of the impacted equipment will be applied everytime the supplier fails to comply with the set SLA. </t>
  </si>
  <si>
    <t>In case of delay in the delivery, a penalty of 1% per week of delay shall be deducted from the total amount for a maximum of 10%</t>
  </si>
  <si>
    <t>Additional cost or delay due to any missing equipment, accessories, or software needed for the proper operation of the proposed solution and which was not taken into account in the offered BOM will be borne by the Bidder</t>
  </si>
  <si>
    <t xml:space="preserve">In Case the bidder/supplier fails to deliver a feature , functionality or item that he had  mentioned as compliant and included in the RFP response, then the following will be applied:
• A penalty of 5% from the total amount of the project cost will be applied for each feature/functionality or item not delivered by the supplier. This amount will be deducted from the final acceptance payment.
• If the penalty value exceeds the amount remaining to be paid for the project, then MIC1 has the right to cancel the project and the supplier will have to refund the total amount paid to the supplier without the need of any legal recourse .  
• If a feature , functionality or item is marked as killer and supplier/bidder fails to deliver it upon implementation then MIC1 have the right to cancel the project and the supplier will have to refund the total amount paid without the need of any legal recourse.  </t>
  </si>
  <si>
    <t xml:space="preserve">Bidder shall provide proof by submitting a letter from the proposed equipment manufacturer that he is authorized to sell and provide after sales support for the proposed equipment </t>
  </si>
  <si>
    <t>General Requirements</t>
  </si>
  <si>
    <t>Bidder shall submit letter/official certificate from Cisco confirming that the proposed solution has been validated and tested by Cisco within a PCCE (Packaged Contact Center Enterprise) environment. The letter shall also clearly state that the implementation of this solution will have no negative impact on the existing PCCE support contract or its eligibility for future Cisco support and maintenance services.</t>
  </si>
  <si>
    <t>The proposed  AI solution must be built on a single platform that supports “train once, deploy to multiple touchpoints” (Singular Platform).</t>
  </si>
  <si>
    <t>The system shall combine AI and automation to drive automation across the entire customer journey, leveraging conversational AI, generative AI, emotional AI, knowledge AI, and process automation.</t>
  </si>
  <si>
    <t>The system shall handle multiple topics within a conversation and switch smoothly when the beneficiary changes topics.</t>
  </si>
  <si>
    <t>Bidder shall provide at least 2 references where the AI agent has  been deployed and integrated with Cisco PCCE with arabic language support</t>
  </si>
  <si>
    <t xml:space="preserve">Licenses validity date shall start from provisional  acceptance date issued by MIC1 - licenses validity start date shall not start counting during the implementation </t>
  </si>
  <si>
    <t xml:space="preserve"> The bidder shall provide experts in AI integration with Cisco call center /PCCE  to deliver recommendations and best practices and help in setting proper scoping.</t>
  </si>
  <si>
    <t xml:space="preserve"> The AI solution shall include a unified designer to author/program use cases and business logic for both self-service and agent-assist scenarios.</t>
  </si>
  <si>
    <t>Documentation: Bidder shall provide comprehensive documentation, including installation guides, user manuals, and troubleshooting guides.</t>
  </si>
  <si>
    <t xml:space="preserve">previous experience with bidder (support and after sales services delivered, accuracy of eqt delivered as per order, speed of response to alfa requests, seriousness and professionalism in the proposals expertise of his team, respects deadlines…. If proposed product was not previsouly purchased by alfa the bidder will receive a score of 50% of the total weight </t>
  </si>
  <si>
    <t xml:space="preserve">Information Security requirements </t>
  </si>
  <si>
    <t>The system shall be able to detect the beneficiary’s emotional state from conversation context, angry keywords via chat and voice tone , respond appropriately, and escalate to a customer service representative when needed.</t>
  </si>
  <si>
    <t>The platform should offer a user-friendly, visual interface that allows non-technical users to easily manage content, design conversational flows, activate or deactivate services, control user roles and permissions, generate reports, create use-case workflows, and configure or train the AI system</t>
  </si>
  <si>
    <t>Functional Requirements</t>
  </si>
  <si>
    <t>The system must be able to provide accurate answers or information instantly, while the conversation is happening — without noticeable delay</t>
  </si>
  <si>
    <t>The system shall assist customers with all types of inquiries related to their mobile number, such as balance inquiries, service activations, bill payments, and similar requests including SIM or E-sim and document upload via chat (linked to KYC verification).</t>
  </si>
  <si>
    <t>Technical Requirements</t>
  </si>
  <si>
    <t>Support and Maintenance</t>
  </si>
  <si>
    <t>Reporting</t>
  </si>
  <si>
    <t>Real-time and unified dashboards.AI performance dashboards integrating IVR, live calls, WhatsApp, social media, and any future channels</t>
  </si>
  <si>
    <t>Instant reporting. Ability to extract predefined metrics such as customer sentiment, feedback/rating, FCR, AHT, ASA, and others.</t>
  </si>
  <si>
    <t>Handover Reporting.Tracking number of escalations to live agents, reasons for handover, outcome status, and response time post-handover.</t>
  </si>
  <si>
    <t>Customer Experience Metrics.	Sentiment analysis ,intent accuracy,CSAT</t>
  </si>
  <si>
    <t>Customizable Reports (daily, weekly, monthly)with possibility to export to PDF, Excel, CSV</t>
  </si>
  <si>
    <t>Detailed reporting by product or service type versus intent recognition accuracy</t>
  </si>
  <si>
    <t>Abandonnement rate Tracking where customers exit AI interactions, with reasons for drop-off</t>
  </si>
  <si>
    <t xml:space="preserve">Detailed report to track customer interaction voice or chat with live agent </t>
  </si>
  <si>
    <t>Unified Reporting Dashboard .	Provide a single interface displaying key metrics for both voice and chat interactions.</t>
  </si>
  <si>
    <t>The system shall track AI accuracy, intent recognition success rate, and unanswered inquiries to support continuous model training and optimization.</t>
  </si>
  <si>
    <t>The system shall provide reports segmented by communication channel (web chat, voice, WhatsApp, etc.) to identify channel-specific trends and performance gaps.</t>
  </si>
  <si>
    <t>* Each flow should have granular analytics for performance tracking:
- Metrics per flow (completion rate, escalation rate, user satisfaction).
- Support for flow-level reporting dashboards.
- Ability to identify bottlenecks or drop-off points within a flow</t>
  </si>
  <si>
    <t>The system shall perform real-time sentiment analysis during live calls or chat sessions</t>
  </si>
  <si>
    <t>The system shall support post-call sentiment analysis to flag dissatisfied interactions for follow-up or callback.</t>
  </si>
  <si>
    <t xml:space="preserve">The system shall trigger escalation dynamically when negative or frustrated sentiment is detected, or when predefined business rules (e.g., repeated failures, customer requests for human agent) are met.
</t>
  </si>
  <si>
    <t>The AI Agent solution shall automatically capture and update pre-defined customer-provided data (such as personal details, query information, complaints, and feedback) into the CRM/other system in real time, without manual intervention. The integration must be secure, API-based, and support both data push (from AI agent to CRM) and data fetch (from CRM to AI agent) to ensure a unified and up-to-date customer profile across all interactions.</t>
  </si>
  <si>
    <t>The system shall detect customer intent from both voice and text inputs in real time.
Upon intent recognition, the solution shall guide the customer through the necessary steps to complete the transaction e.g. Bill payment, recharge, etc.</t>
  </si>
  <si>
    <t>The system shall maintain logs of access attempts by blacklisted customers for audit and reporting</t>
  </si>
  <si>
    <t>The proposed AI Agent solution shall include an intelligent handoff mechanism (“Smart Transfer”) that automatically routes an interaction to a live human agent based on real-time or post-interaction analysis of customer sentiment, intent failure, when the system cannot fulfill the request after several attempts, or escalation requests.</t>
  </si>
  <si>
    <t xml:space="preserve">Mandatory </t>
  </si>
  <si>
    <t>K</t>
  </si>
  <si>
    <t>Each communication channel (voice, chat, IVR, SMS, WhatsApp, web, mobile app) should be independently configurable so that it can be connected to different interaction flows or customer journeys based on business needs.</t>
  </si>
  <si>
    <t>The AI agent shall be capable of performing automated outbound communications (calls, emails, or SMS) to send bill reminders, renewal notices, or payment confirmations — for example, initiating automated calls to customers for bill payment reminders.</t>
  </si>
  <si>
    <t xml:space="preserve">The AI agent shall perform outbound calls, emails, and SMS campaigns to collect customer feedback and satisfaction surveys, including the ability to conduct voice-based survey interactions. </t>
  </si>
  <si>
    <t>The proposed solution shall enforce predefined business rules and regulatory validations whenever a modification is made to a customer account or MSISDN. These rules shall be dynamically applied based on configurable customer attributes such as customer type, sub-type, line status, and plan type. For example, any line migration from one plan to another should be processed and reflected instantly across all related systems.</t>
  </si>
  <si>
    <t xml:space="preserve">Ability to create, edit, clone, and delete flows independently.  Flow design should be possible through a visual interface, with governance controls and version management </t>
  </si>
  <si>
    <t>Flows can be triggered based on channel, user profile, or intent classification, For example, if the system detects the user wants to “reset password,” it will automatically trigger the password-reset flow</t>
  </si>
  <si>
    <t xml:space="preserve">Support for reusable components or “sub-flows” (e.g., authentication, account verification, feedback, balance inquiry, service activation, bill payment).
Instead of creating some steps repeatedly in every flow, we should be able to define single sub-flow to be called/linked from any main flow. </t>
  </si>
  <si>
    <t>All interactions related to the same request shall be  logged under one case ID, regardless of the channel used.</t>
  </si>
  <si>
    <t>Warranty and support shall start from final acceptance certificate date issued by MIC1. This shall include licenses and services start date</t>
  </si>
  <si>
    <t>Bidder should specify the estimated delivery and implementation  time line of the proposed solution.</t>
  </si>
  <si>
    <t xml:space="preserve"> </t>
  </si>
  <si>
    <t xml:space="preserve">It shall be possible to store audit logs of all operations and customer interactions for at least 1 year back with possibilty to export data history for future needs </t>
  </si>
  <si>
    <t xml:space="preserve">It shall be possible to apply time out when customer interaction via voice and digital channels exceeds a certain duration (ex 1h ). A notification shall be sent by email to supervisors </t>
  </si>
  <si>
    <t>The system shall interact with beneficiaries and answer their various inquiries and requests in multiple languages at least in Arabic, English, and French) instantly and with high accuracy and quality using AI technologies.</t>
  </si>
  <si>
    <t xml:space="preserve">The system shall continue discussion related to the interactions with beneficiaries based on their previous ticket or request </t>
  </si>
  <si>
    <t>P2</t>
  </si>
  <si>
    <t xml:space="preserve"> The system shall support integration with internal systems via REST/SOAP APIs and web services </t>
  </si>
  <si>
    <t>The solution shall restict customers included in the blacklist application  from using AI self-service channels  (voice, chat, WhatsApp, app, etc.).while optionally logging attempts or redirecting them to a designated queue or IVR/CHATBOT.</t>
  </si>
  <si>
    <t xml:space="preserve">It shall be possible to request the developement of new features to meet futur demand based on business need </t>
  </si>
  <si>
    <t>The system shall ingest and utilize available data and knowledge sources—via integration with internal knowledge-management systems or by uploading text files—so that the generative AI can produce contextual answers from this content.(at least: excel, word, PDF, ...)</t>
  </si>
  <si>
    <t>Bidder shall integrate the existing TTS solution with the existing PCCE solution to enable customers make requests and receive responses in Arabic, English, and French.</t>
  </si>
  <si>
    <t>AI agent Assist
The AI system should analyze the current context of a customer interaction (conversation history, sentiment, account data, issue type, etc.) and then recommend the most appropriate next action for the live agent to take — in real time</t>
  </si>
  <si>
    <t xml:space="preserve"> The system shall support direct integration with the existing PCCE contact center platforms</t>
  </si>
  <si>
    <t>Solution shall consolidate all interactions with clients within a single interface under cisco PCCE Finesse solution</t>
  </si>
  <si>
    <t>Possibility to set  SLA, and predefined criteria such as waiting time ,time spent with AI ,etc…</t>
  </si>
  <si>
    <t>Phase</t>
  </si>
  <si>
    <t>The proposed AI agent solution shall enable the creation, management, and execution of multiple conversation flows concurrently (e.g., Billing Query Flow, Network Issue Flow, Recharge Flow, Device Support Flow) while allowing seamless linking or transitioning between these flows without losing existing context or customer history.</t>
  </si>
  <si>
    <t>Previous Experience</t>
  </si>
  <si>
    <t>Digital AI Agent shall provide sales and marketing services such as :
Personalized plan recommendations based on usage or preferences.
Promotions and targeted offers shared via WhatsApp, web chat, or mobile app chatbot.
Guided plan comparison with side-by-side visualization</t>
  </si>
  <si>
    <t>Max Score</t>
  </si>
  <si>
    <t xml:space="preserve">Supplier 2 </t>
  </si>
  <si>
    <t>TOTAL</t>
  </si>
  <si>
    <t>TOTAL(40% from the total grade)</t>
  </si>
  <si>
    <t>Total Requirements AI and Omnichannels on Top of Contact Center Solution</t>
  </si>
  <si>
    <t xml:space="preserve">Max Scoring </t>
  </si>
  <si>
    <t>Final Weights</t>
  </si>
  <si>
    <t>Financial Requirements</t>
  </si>
  <si>
    <t xml:space="preserve">Total </t>
  </si>
  <si>
    <t>AI For Contact Center Solution</t>
  </si>
  <si>
    <t xml:space="preserve">Eligible bidder shall be a certified Cisco partner with the following specializations:
Advanced Collaboration Architecture 
Advanced Unified Contact Center Enterprise 
Advanced Enterprise Networks Architecture  
Cisco Unified Contact Center Express . </t>
  </si>
  <si>
    <t>Bidder shall offer all needed hardware and licenses needed for the proper operation of the AI agent . Harwdare specs shall provided and quoted separately</t>
  </si>
  <si>
    <t>Bidder shall specify if the offered solution is cloud based , on prem  or hybrid</t>
  </si>
  <si>
    <t>No customer confidential data shall be stored on the cloud - bidder shall specify  the information that is sent to the cloud and security applied on this information and if any data exchanged during chats  is stored on the cloud</t>
  </si>
  <si>
    <t>The solution deployment shall be done in a phased approach . AI deployment shall be done as a start for a specific segment /queue . For example, enabling the AI agent only for VIP customers while maintaining the traditional IVR or live chat experience for others.</t>
  </si>
  <si>
    <t> The bidder shall produce detailed Business Requirements Documents (BRDs) covering all AI-enabled services (e.g., services, requests, inquiries, complaints, FAQs).</t>
  </si>
  <si>
    <t>The solution shall support automated customer verification through One-Time Password (OTP) validation using the customer’s registered phone number. OTPs shall be deliverable and verifiable via multiple channels including SMS, email, voice calls, and WhatsApp.</t>
  </si>
  <si>
    <t xml:space="preserve">AI agent shall provide support including but not limited to SIM activation, replacement, or eSIM  provisioning with ID or OTP authentication .Bidder shall provide needed APIs for proper integration with other existing systems </t>
  </si>
  <si>
    <t xml:space="preserve">The system should be able to identify service compatibility, such as detecting whether a customer’s handset supports eSIM before processing an eSIM purchase request once the customer informs the agents about device brand and model. Bidder shall provide needed APIs for proper integration with other existing systems </t>
  </si>
  <si>
    <t>The AI agent shall provide outage information when queried by customers and inform them of planned maintenance or service disruptions
The flow should include pre-approval of COPS managers prior to using this info by AI agents</t>
  </si>
  <si>
    <t xml:space="preserve">Possibility to save voice and digital transcript from both sides customer and agent AI side (through Live Chat and WhatsApp interactions). Solution shall save all the communications with the customer to be used for any future interaction in case needed and it shall be possible for a supervisor to review all the historical communication  ( chat and whatsapp) </t>
  </si>
  <si>
    <t>New features introduced in the solution shall be made available on MIC1 instance with no additional fees</t>
  </si>
  <si>
    <t xml:space="preserve">Upon transfer, the system shall retain full conversation context, including transcripts, customer profile, and interaction metadata, and make this available to the human agent.
</t>
  </si>
  <si>
    <t xml:space="preserve">Bidder shall have at least 2 certified engineers on the Cisco PCCE solution and should be full time permanent contract employees of the bidder and based in Lebanon  </t>
  </si>
  <si>
    <t>1. Data Security &amp; Privacy Requirements</t>
  </si>
  <si>
    <t>AI platform must comply with  MIC1 data classification policy.</t>
  </si>
  <si>
    <t>Customer PII, CDR details, call transcripts, and recordings must never be stored in AI vendor systems unless explicitly approved.</t>
  </si>
  <si>
    <t>If data is processed off-premises, vendor must ensure encryption, isolation, and no secondary use.</t>
  </si>
  <si>
    <t xml:space="preserve">   Supplier to advise about the data that will be processed</t>
  </si>
  <si>
    <t>Encryption keys must be stored in HSM or a cloud KMS with role-based access.</t>
  </si>
  <si>
    <t>2. Platform &amp; Model Security</t>
  </si>
  <si>
    <t>AI models serving MIC1 must be logically isolated.</t>
  </si>
  <si>
    <t>No cross-tenant data leakage is permitted.</t>
  </si>
  <si>
    <t>The AI engine must implement controls to prevent:
Direct prompt injection
Indirect prompt injection (e.g., hostile customer inputs)
Policy bypass</t>
  </si>
  <si>
    <t>Vendor must provide evidence of internal testing.</t>
  </si>
  <si>
    <t>Only authorized roles (Admin, AI Ops, Security) can edit prompts, workflows, or knowledge base content.</t>
  </si>
  <si>
    <t>All changes must be logged and auditable.</t>
  </si>
  <si>
    <t>Updates/fine-tuning must be authenticated and integrity-checked.</t>
  </si>
  <si>
    <t>No uncontrolled third-party plugins or scripts are permitted.</t>
  </si>
  <si>
    <t>3. Contact Center Integration Security</t>
  </si>
  <si>
    <t>AI access to call recordings, transcriptions, or real-time voice must follow Least Privilege.</t>
  </si>
  <si>
    <t>Streamed audio must be encrypted (SRTP or secure WebRTC for real-time processing).</t>
  </si>
  <si>
    <t>All APIs must use OAuth 2.0, mTLS, or JWT-based authentication.</t>
  </si>
  <si>
    <t>Strict rate limiting and input validation required.</t>
  </si>
  <si>
    <t>Vendor APIs must be fully documented and support SIEM logging.</t>
  </si>
  <si>
    <t>AI platform must not trigger customer-impacting actions (SIM replacement, billing changes, add-ons) without multi-step validation.</t>
  </si>
  <si>
    <t>“High-risk actions” must require:
Explicit authorization from Contact Center backend, or
Human-in-the-loop confirmation.</t>
  </si>
  <si>
    <t>4. Identity, Access, and Authentication</t>
  </si>
  <si>
    <t>Inactivity timeouts and device-based restrictions must be enforced.</t>
  </si>
  <si>
    <t>5. Logging, Monitoring &amp; SOC Integration</t>
  </si>
  <si>
    <t>Vendor must provide alerts for:
Anomalous AI behavior (hallucinations, deviation from expected script)
Unauthorized prompt changes
Excessive call transcript exports
API misuse</t>
  </si>
  <si>
    <t>Full traceability of who accessed what, when, and why.</t>
  </si>
  <si>
    <t>Logs must be tamper-proof and retained according to retention policy.</t>
  </si>
  <si>
    <t>6. Threat Detection &amp; Abuse Prevention</t>
  </si>
  <si>
    <t>AI system must detect unusual conversation patterns indicating:
Social engineering attempts
Fraudulent customer impersonation
Bot takeover of the contact channel</t>
  </si>
  <si>
    <t>Suspicious interactions must be escalated to human agents automatically.</t>
  </si>
  <si>
    <t>AI must not:
Generate sensitive customer information
Execute system-level commands
Disclose internal procedures
Provide troubleshooting that bypasses security controls</t>
  </si>
  <si>
    <t>7. Vendor Risk, Compliance &amp; Governance</t>
  </si>
  <si>
    <t>Vendor must provide valid evidence of:
ISO 27001
PCI-DSS (if payment-related)</t>
  </si>
  <si>
    <t>Vendor must allow (or provide results of):
External penetration testing
Red team exercises simulating prompt attacks
Secure code review or attestation</t>
  </si>
  <si>
    <t>Vendor must disclose all sub-processors and ensure equivalent security controls.</t>
  </si>
  <si>
    <t>8. High-Risk Use Case Controls</t>
  </si>
  <si>
    <t>AI must never auto-trigger SIM activation/replacement without multi-factor validation and strict backend approval workflows.</t>
  </si>
  <si>
    <t>AI must require human approval for invoice adjustments, crediting, refunds.</t>
  </si>
  <si>
    <t>All financial-impact actions must be logged with justification.</t>
  </si>
  <si>
    <t>AI must mask or redact:
PIN/PUK
IMSI
Billing account numbers
ID images
Home address</t>
  </si>
  <si>
    <t>9. Deliverables Required from Vendor</t>
  </si>
  <si>
    <t>AI security architecture</t>
  </si>
  <si>
    <t>Data flow diagrams</t>
  </si>
  <si>
    <t>Prompt security framework</t>
  </si>
  <si>
    <t>LLM risk assessment</t>
  </si>
  <si>
    <t>API documentation</t>
  </si>
  <si>
    <t>Logging/monitoring playbook</t>
  </si>
  <si>
    <t>Incident response integration plan</t>
  </si>
  <si>
    <t>SOC 2 / ISO certificates</t>
  </si>
  <si>
    <t>Sub-processor list</t>
  </si>
  <si>
    <t>SLA for uptime, latency, and security</t>
  </si>
  <si>
    <t>10. Rate Limiting, Abuse Controls &amp; Bot Attack Defense</t>
  </si>
  <si>
    <t xml:space="preserve"> Abuse Prevention</t>
  </si>
  <si>
    <t>Vendor must enforce:
Dynamic throttling for abusive or repeated failed requests</t>
  </si>
  <si>
    <t>Detection of:
  Automated bot floods
  DDoS-like traffic
  Payload manipulation attempts</t>
  </si>
  <si>
    <t>Ability to block abusive patterns at the API or session level</t>
  </si>
  <si>
    <t xml:space="preserve">Segregation of duties for different entities </t>
  </si>
  <si>
    <t>The solution shall support centralized logging with event classification and severity levels.
Security-critical events shall be streamed to MIC’s SIEM in real-time or near real-time, 
The platform must support configurable log levels, filtering, and alert thresholds to prevent SIEM overload while preserving forensic integrity.
Examples: 
Authentication logs  failures only 
AI-driven decisions/actions  Alert if high-risk
API requests Abuse only i.e Rate-limit alerts
Data access events on restricted data</t>
  </si>
  <si>
    <t>P1</t>
  </si>
  <si>
    <t>Digital AI agent  shall provide technical support guidance such as : 
Chat-based troubleshooting with interactive step-by-step guidance.
Provides videos, images, or quick links to user guides for self-resolution.
Allows customers to log complaints, track ticket status, and receive updates.</t>
  </si>
  <si>
    <t xml:space="preserve"> The AI platform shall include three environments: development, testing, and production.</t>
  </si>
  <si>
    <t xml:space="preserve">Solution shall be designed to ensure 99.9% availability . In case of failure all communication shall be routed to real agents. Bidder to specify if higher availability is ensured </t>
  </si>
  <si>
    <t>Support and maintenance : 5 years 24x7  with 2 hours response time and within 4- 6 hours resolution - Support shall include  Hardware and software forming the end to end solution . It shall include parts replacement , firmware updates , software patches, minor and major upgrades and updates  . Support shall include as well Customization of layouts, input sources, and alerts.</t>
  </si>
  <si>
    <t>Support shall include upgrade services and licenses for major and minor upgrades to latest versions as well as migration to new systems in case needed (end of support systems or additional processing power) , bidder shall perform all needed configurations and customizations needed to maintain the same operational level of the solution (AI call center)</t>
  </si>
  <si>
    <t xml:space="preserve">The Bidder shall provide technical training and hands-on sessions for both IT administrators and business users. Technical training shall be dedicated to IT administrators, with four (4) seats,  shall be instructor-led and conducted in Lebanon. Hands-on sessions for business users shall include between twenty (20) and twenty-five (25) participants. </t>
  </si>
  <si>
    <t>The solution shall ensure seamless omnichannel continuity across the mobile application, website, social media, and messaging platforms (including WhatsApp, Facebook Messenger, Instagram, and Telegram), allowing customer interactions to move between channels while preserving conversation context, history, and customer data.</t>
  </si>
  <si>
    <t>Fraud Requirements</t>
  </si>
  <si>
    <t>The AI solution shall not autonomously execute irreversible or high-risk customer actions (including but not limited to SIM/eSIM swap, account ownership changes, credit limit change,credential resets.line re-activation, or any service cange..etc). Such actions shall require explicit authorization through predefined system workflows and/or human approval, in accordance with MIC1's policies</t>
  </si>
  <si>
    <t>No</t>
  </si>
  <si>
    <t>Fraud</t>
  </si>
  <si>
    <t>The Vendor shall be responsible for ensuring that the AI solution implements effective fraud detection controls in accordance with MIC1's requirements. Any failure of the AI solution, including misconfiguration or unauthorized AI behavior, that results in fraud exposure shall remain the responsibility of the Vendor</t>
  </si>
  <si>
    <t>The  solution shall support OTP authentication, using single OTP for standard transactions and double OTP for high-risk or sensitive actions (high value transactions, account/SIM changes or suspicious activity)</t>
  </si>
  <si>
    <t>All OTP requests and verifications shall be logged and auditable</t>
  </si>
  <si>
    <t>The system shall consider behavioral patterns analysis to determine whether additional verification is required</t>
  </si>
  <si>
    <t>The system shall support continuous improvement of fraud detection models based on detected fraudulent interactions, subject to MIC1’s  governance and approval</t>
  </si>
  <si>
    <t>The system must be capable of flagging suspsicious phone number when detected</t>
  </si>
  <si>
    <t>The system shall block actions, generate a generic message, and notify concerned teams whenever an interaction is flagged as suspicious</t>
  </si>
  <si>
    <t>Suspicious interactions shall be logged, including the MSISDN, timestamp, the action attempted, and the system response</t>
  </si>
  <si>
    <t>The solution shall allow eSIM/SIM swap requests only for users who can prove ownership of the original SIM and shall follow internal policy and regulation applied for such requests</t>
  </si>
  <si>
    <t>The system shall identify at least the following suspicious actions:</t>
  </si>
  <si>
    <t xml:space="preserve"> • Repeated interactions with high risk services</t>
  </si>
  <si>
    <t xml:space="preserve"> • Rapid repeated actions related to bot attack</t>
  </si>
  <si>
    <t xml:space="preserve"> • Multiple failed authentication attempts</t>
  </si>
  <si>
    <t xml:space="preserve"> • Attempts to access multiple accounts suspiciously</t>
  </si>
  <si>
    <t xml:space="preserve"> • Repeated esim/sim replacement requests</t>
  </si>
  <si>
    <t xml:space="preserve"> • Repeated user loging info and password reset requests</t>
  </si>
  <si>
    <t>The system shall detect at minimum the following types of social engineering attempts:</t>
  </si>
  <si>
    <t xml:space="preserve"> • Requests for information about other customers or employees…</t>
  </si>
  <si>
    <t xml:space="preserve"> • Attempts to skip authentication</t>
  </si>
  <si>
    <t xml:space="preserve"> • Requests to access restricted or confidential data</t>
  </si>
  <si>
    <t xml:space="preserve"> • Requests to reset other subscribers' passwords/static account PIN code</t>
  </si>
  <si>
    <t xml:space="preserve"> • Requests to privileged access and internal system actions</t>
  </si>
  <si>
    <t>The system shall provide a platform with real time dashboards to monitor and analyze suspicious activity trends</t>
  </si>
  <si>
    <t>The dashboards shall allow viewing statistics and metrics per MSISDN,actions and other relevant identifiers, enabling quick identification of anomalous behavior and potential fraud patterns</t>
  </si>
  <si>
    <t>Total</t>
  </si>
  <si>
    <t xml:space="preserve">MIC1 is looking to implement cisco certified and validated AI solution for Cisco PCCE call center . Implementation of the functionnalties shall be split into 2 phases . </t>
  </si>
  <si>
    <t>Implementation and support services shall be performed by vendor certified engineers who have had a proven experience on the systems covered under this RFT (performed at least 2 similar installations- (certification and CV to be provided )-  –It is not accepted to share CV of engineers and have other team members execute the project as this can result in project cancellation.  The  involvement of cisco experts in all phases of the deplopyment of the solution  is mandatory to ensure  optimized results.</t>
  </si>
  <si>
    <t xml:space="preserve"> The bidder shall deploy use cases for all services, including inquiries, service requests, complaints, and FAQs.</t>
  </si>
  <si>
    <t xml:space="preserve">The system shall capture and report customer feedback after each interaction to assess satisfaction levels and identify improvement areas.
</t>
  </si>
  <si>
    <t xml:space="preserve">The reporting module shall provide detailed logs and statistics on all service requests, outages, and complaints raised by customers.
</t>
  </si>
  <si>
    <t>3.1 Voice/Data Stream Security</t>
  </si>
  <si>
    <t>6.1 Anomaly Detection</t>
  </si>
  <si>
    <t>The system shall provide configurable escalation thresholds and routing logic that business users can manage without coding.the system should allow non-technical users  to configure the rules that determine when a case is escalated and to whom it is routed.</t>
  </si>
  <si>
    <t>1.1 Data Classification &amp; Handling</t>
  </si>
  <si>
    <t>1.2 No Training on Customer Data (unless allowed)</t>
  </si>
  <si>
    <t>1.3 Encryption Requirements</t>
  </si>
  <si>
    <t>2.1 Model Isolation and Tenant Segregation</t>
  </si>
  <si>
    <t>2.2 Prompt Injection Protection</t>
  </si>
  <si>
    <t>2.3 Model Access Control</t>
  </si>
  <si>
    <t>2.4 Secure Model Updates</t>
  </si>
  <si>
    <t>4.1 Role-Based Access Control (RBAC)</t>
  </si>
  <si>
    <t>4.2 Session Management</t>
  </si>
  <si>
    <t>5.1 Centralized Logging</t>
  </si>
  <si>
    <t>5.2 Real-Time Alerts</t>
  </si>
  <si>
    <t>5.3 Audit Trails</t>
  </si>
  <si>
    <r>
      <t xml:space="preserve">The proposed AI solution should assist our customers across all </t>
    </r>
    <r>
      <rPr>
        <sz val="10"/>
        <color theme="1"/>
        <rFont val="Calibri"/>
        <family val="2"/>
        <scheme val="minor"/>
      </rPr>
      <t>existing digital channels incl</t>
    </r>
    <r>
      <rPr>
        <sz val="10"/>
        <rFont val="Calibri"/>
        <family val="2"/>
        <scheme val="minor"/>
      </rPr>
      <t>uding WhatsApp, Facebook, Instagram, linkedin</t>
    </r>
    <r>
      <rPr>
        <sz val="10"/>
        <color rgb="FFFF0000"/>
        <rFont val="Calibri"/>
        <family val="2"/>
        <scheme val="minor"/>
      </rPr>
      <t xml:space="preserve"> </t>
    </r>
    <r>
      <rPr>
        <sz val="10"/>
        <rFont val="Calibri"/>
        <family val="2"/>
        <scheme val="minor"/>
      </rPr>
      <t xml:space="preserve">and other social Media —and be adaptable to support any future channels introduced as technology evolves. 
Linkedin not supported now
</t>
    </r>
  </si>
  <si>
    <r>
      <t>The AI chat agent shall respond using multiple file format—text, images, fil</t>
    </r>
    <r>
      <rPr>
        <sz val="10"/>
        <rFont val="Calibri"/>
        <family val="2"/>
        <scheme val="minor"/>
      </rPr>
      <t>es, audio and video</t>
    </r>
    <r>
      <rPr>
        <sz val="10"/>
        <color theme="1"/>
        <rFont val="Calibri"/>
        <family val="2"/>
        <scheme val="minor"/>
      </rPr>
      <t xml:space="preserve">
</t>
    </r>
  </si>
  <si>
    <r>
      <t>The system must provide custom guardrails to restrict responses to approved topics only and refuse in a tactful way to answer out-of-scope inquiries as defined by the client.</t>
    </r>
    <r>
      <rPr>
        <strike/>
        <sz val="10"/>
        <rFont val="Calibri"/>
        <family val="2"/>
        <scheme val="minor"/>
      </rPr>
      <t xml:space="preserve"> </t>
    </r>
    <r>
      <rPr>
        <sz val="10"/>
        <rFont val="Calibri"/>
        <family val="2"/>
        <scheme val="minor"/>
      </rPr>
      <t xml:space="preserve">Such cases shall be flagged for supervisor review and management analytics. </t>
    </r>
  </si>
  <si>
    <r>
      <t xml:space="preserve"> The solution shall be integrated with Cisco IVR, knowledge base, </t>
    </r>
    <r>
      <rPr>
        <sz val="10"/>
        <rFont val="Calibri"/>
        <family val="2"/>
        <scheme val="minor"/>
      </rPr>
      <t>CRM</t>
    </r>
    <r>
      <rPr>
        <sz val="10"/>
        <color rgb="FFFF0000"/>
        <rFont val="Calibri"/>
        <family val="2"/>
        <scheme val="minor"/>
      </rPr>
      <t>,</t>
    </r>
    <r>
      <rPr>
        <sz val="10"/>
        <color theme="1"/>
        <rFont val="Calibri"/>
        <family val="2"/>
        <scheme val="minor"/>
      </rPr>
      <t xml:space="preserve"> charging system, etc...—to deliver a unified experience to customers and call center agents </t>
    </r>
  </si>
  <si>
    <r>
      <t>Vendor must confirm in writing that customer data will NOT be used for model training</t>
    </r>
    <r>
      <rPr>
        <sz val="10"/>
        <rFont val="Calibri"/>
        <family val="2"/>
        <scheme val="minor"/>
      </rPr>
      <t>, fine-tuning, or analytics beyond agreed scope.</t>
    </r>
  </si>
  <si>
    <r>
      <t>In transit:</t>
    </r>
    <r>
      <rPr>
        <sz val="10"/>
        <rFont val="Calibri"/>
        <family val="2"/>
        <scheme val="minor"/>
      </rPr>
      <t xml:space="preserve"> TLS 1.2+</t>
    </r>
  </si>
  <si>
    <r>
      <t>At rest:</t>
    </r>
    <r>
      <rPr>
        <sz val="10"/>
        <rFont val="Calibri"/>
        <family val="2"/>
        <scheme val="minor"/>
      </rPr>
      <t xml:space="preserve"> AES-256</t>
    </r>
  </si>
  <si>
    <r>
      <t xml:space="preserve">3.2 </t>
    </r>
    <r>
      <rPr>
        <b/>
        <sz val="10"/>
        <color theme="1"/>
        <rFont val="Calibri"/>
        <family val="2"/>
        <scheme val="minor"/>
      </rPr>
      <t>API Security</t>
    </r>
  </si>
  <si>
    <r>
      <t xml:space="preserve">3.3 </t>
    </r>
    <r>
      <rPr>
        <b/>
        <sz val="10"/>
        <color theme="1"/>
        <rFont val="Calibri"/>
        <family val="2"/>
        <scheme val="minor"/>
      </rPr>
      <t>Telecom Integration Controls</t>
    </r>
  </si>
  <si>
    <r>
      <t xml:space="preserve">6.2 </t>
    </r>
    <r>
      <rPr>
        <b/>
        <sz val="10"/>
        <color theme="1"/>
        <rFont val="Calibri"/>
        <family val="2"/>
        <scheme val="minor"/>
      </rPr>
      <t>Fraud Prevention Hooks</t>
    </r>
  </si>
  <si>
    <r>
      <t xml:space="preserve">6.3 </t>
    </r>
    <r>
      <rPr>
        <b/>
        <sz val="10"/>
        <color theme="1"/>
        <rFont val="Calibri"/>
        <family val="2"/>
        <scheme val="minor"/>
      </rPr>
      <t>Misuse Safeguards</t>
    </r>
  </si>
  <si>
    <r>
      <t xml:space="preserve">7.1 </t>
    </r>
    <r>
      <rPr>
        <b/>
        <sz val="10"/>
        <color theme="1"/>
        <rFont val="Calibri"/>
        <family val="2"/>
        <scheme val="minor"/>
      </rPr>
      <t>Vendor Security Certifications</t>
    </r>
  </si>
  <si>
    <r>
      <t xml:space="preserve">7.2 </t>
    </r>
    <r>
      <rPr>
        <b/>
        <sz val="10"/>
        <color theme="1"/>
        <rFont val="Calibri"/>
        <family val="2"/>
        <scheme val="minor"/>
      </rPr>
      <t>Security Testing</t>
    </r>
  </si>
  <si>
    <r>
      <t xml:space="preserve">7.3 </t>
    </r>
    <r>
      <rPr>
        <b/>
        <sz val="10"/>
        <color theme="1"/>
        <rFont val="Calibri"/>
        <family val="2"/>
        <scheme val="minor"/>
      </rPr>
      <t>Third-Party Dependencies</t>
    </r>
  </si>
  <si>
    <r>
      <t xml:space="preserve">8.1 </t>
    </r>
    <r>
      <rPr>
        <b/>
        <sz val="10"/>
        <color theme="1"/>
        <rFont val="Calibri"/>
        <family val="2"/>
        <scheme val="minor"/>
      </rPr>
      <t>SIM Swap Prevention</t>
    </r>
  </si>
  <si>
    <r>
      <t xml:space="preserve">8.2 </t>
    </r>
    <r>
      <rPr>
        <b/>
        <sz val="10"/>
        <color theme="1"/>
        <rFont val="Calibri"/>
        <family val="2"/>
        <scheme val="minor"/>
      </rPr>
      <t>Billing &amp; Financial Actions</t>
    </r>
  </si>
  <si>
    <r>
      <t xml:space="preserve">8.3 </t>
    </r>
    <r>
      <rPr>
        <b/>
        <sz val="10"/>
        <color theme="1"/>
        <rFont val="Calibri"/>
        <family val="2"/>
        <scheme val="minor"/>
      </rPr>
      <t>Sensitive Customer Information</t>
    </r>
  </si>
  <si>
    <r>
      <t xml:space="preserve">Flagged interactions shall be escalated to concerned teams via email or to relevant external systems for further investigation </t>
    </r>
    <r>
      <rPr>
        <i/>
        <sz val="10"/>
        <rFont val="Calibri"/>
        <family val="2"/>
        <scheme val="minor"/>
      </rPr>
      <t>(i.e Fraud Management System FMS)</t>
    </r>
  </si>
  <si>
    <r>
      <t xml:space="preserve">The system shall be capable to integrate with external systems </t>
    </r>
    <r>
      <rPr>
        <i/>
        <sz val="10"/>
        <rFont val="Calibri"/>
        <family val="2"/>
        <scheme val="minor"/>
      </rPr>
      <t xml:space="preserve">(i.e FMS) </t>
    </r>
    <r>
      <rPr>
        <sz val="10"/>
        <rFont val="Calibri"/>
        <family val="2"/>
        <scheme val="minor"/>
      </rPr>
      <t>via secure APIs to retrieve blacklisted customers' information</t>
    </r>
  </si>
  <si>
    <r>
      <t xml:space="preserve">The system shall display to agents details  when suspicious or high-risk actions are being escalated </t>
    </r>
    <r>
      <rPr>
        <i/>
        <sz val="10"/>
        <rFont val="Calibri"/>
        <family val="2"/>
        <scheme val="minor"/>
      </rPr>
      <t>(Potential SIM swap fraud, Multiple failed verifications, Sim Swap…)</t>
    </r>
  </si>
  <si>
    <r>
      <t xml:space="preserve"> • Repeated account PIN code (f</t>
    </r>
    <r>
      <rPr>
        <i/>
        <sz val="10"/>
        <rFont val="Calibri"/>
        <family val="2"/>
        <scheme val="minor"/>
      </rPr>
      <t xml:space="preserve">or postpaid) </t>
    </r>
    <r>
      <rPr>
        <sz val="10"/>
        <rFont val="Calibri"/>
        <family val="2"/>
        <scheme val="minor"/>
      </rPr>
      <t>requests</t>
    </r>
  </si>
  <si>
    <t>Total Requirements AI For Contact Center Solution</t>
  </si>
  <si>
    <t>AI for Contact Center Solution RFT Scoring Sheet</t>
  </si>
  <si>
    <t>Bidders shall submit their best and final price. No negotiations shall be made after offers submissions.</t>
  </si>
  <si>
    <t>Payment of contract value</t>
  </si>
  <si>
    <t xml:space="preserve">Payment of the Contract Value </t>
  </si>
  <si>
    <t>Penalties</t>
  </si>
  <si>
    <t>The contract value shall be paid after its execution thereof in US dollars, provided that its value is paid in Lebanese pounds according to the market rate on payment day by virtue of:
• 	40% Down Payment
•	30% upon PAC (Provisional Acceptance), 45 days after invoice receipt
•	30% upon FAC (Final Acceptance) to be paid at the end of the warranty period, 45 days after invoice receipt, divided as per below
       o	20% upon FAC of Phase 1 (P1)
       o	10% upon FAC of Phase 2 (P2)</t>
  </si>
  <si>
    <t>The contractor shall comply with the time limits set forth in the contract, subject to payment of the penalties specified therein.
Penalties shall necessarily be incurred by the bidder as soon as the bidder violates the provisions of the contract, without the need to prove the damages occurred.
A monetary delay penalty is calculated at a rate of (1%) of the contract value for each day of delay in completing the required work. Each part of a week is considered a full day, provided that these penalties do not exceed (10%) of the contract value. If the delay penalties exceed the specified percentage, the provisions of Article 33 of the Public Procurement Law apply in this regard. In all cases, the performance guarantee is temporarily seized until the settlement of the commitment.</t>
  </si>
  <si>
    <t>Total Combined Score (/100)</t>
  </si>
  <si>
    <t>Technical Score (/40)</t>
  </si>
  <si>
    <t>Commercial Score (/60)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</si>
</sst>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29">
    <font>
      <sz val="10"/>
      <name val="Arial"/>
    </font>
    <font>
      <sz val="10"/>
      <name val="Arial"/>
      <family val="2"/>
    </font>
    <font>
      <b/>
      <sz val="10"/>
      <name val="Arial"/>
      <family val="2"/>
    </font>
    <font>
      <sz val="12"/>
      <name val="FrutigerNext LT Regular"/>
      <family val="2"/>
    </font>
    <font>
      <sz val="8"/>
      <name val="Arial"/>
      <family val="2"/>
    </font>
    <font>
      <b/>
      <sz val="8"/>
      <color indexed="81"/>
      <name val="Tahoma"/>
      <family val="2"/>
    </font>
    <font>
      <b/>
      <sz val="12"/>
      <name val="Times New Roman"/>
      <family val="1"/>
    </font>
    <font>
      <b/>
      <sz val="18"/>
      <name val="Arial"/>
      <family val="2"/>
    </font>
    <font>
      <b/>
      <sz val="8"/>
      <name val="Arial"/>
      <family val="2"/>
    </font>
    <font>
      <sz val="10"/>
      <name val="Arial"/>
      <family val="2"/>
    </font>
    <font>
      <b/>
      <sz val="10"/>
      <color rgb="FF0000FF"/>
      <name val="Arial"/>
      <family val="2"/>
    </font>
    <font>
      <b/>
      <i/>
      <sz val="10"/>
      <name val="Arial"/>
      <family val="2"/>
    </font>
    <font>
      <i/>
      <sz val="10"/>
      <name val="Arial"/>
      <family val="2"/>
    </font>
    <font>
      <sz val="12"/>
      <color rgb="FFFF0000"/>
      <name val="Calibri"/>
      <family val="2"/>
      <scheme val="minor"/>
    </font>
    <font>
      <b/>
      <sz val="12"/>
      <color rgb="FFFF0000"/>
      <name val="Calibri"/>
      <family val="2"/>
      <scheme val="minor"/>
    </font>
    <font>
      <sz val="10"/>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color rgb="FFFF0000"/>
      <name val="Calibri"/>
      <family val="2"/>
      <scheme val="minor"/>
    </font>
    <font>
      <strike/>
      <sz val="10"/>
      <name val="Calibri"/>
      <family val="2"/>
      <scheme val="minor"/>
    </font>
    <font>
      <b/>
      <sz val="10"/>
      <color rgb="FF404040"/>
      <name val="Calibri"/>
      <family val="2"/>
      <scheme val="minor"/>
    </font>
    <font>
      <strike/>
      <sz val="10"/>
      <color rgb="FFFF0000"/>
      <name val="Calibri"/>
      <family val="2"/>
      <scheme val="minor"/>
    </font>
    <font>
      <sz val="10"/>
      <color rgb="FF404040"/>
      <name val="Calibri"/>
      <family val="2"/>
      <scheme val="minor"/>
    </font>
    <font>
      <b/>
      <sz val="10"/>
      <color rgb="FF0000FF"/>
      <name val="Calibri"/>
      <family val="2"/>
      <scheme val="minor"/>
    </font>
    <font>
      <b/>
      <i/>
      <sz val="10"/>
      <name val="Calibri"/>
      <family val="2"/>
      <scheme val="minor"/>
    </font>
    <font>
      <i/>
      <sz val="10"/>
      <name val="Calibri"/>
      <family val="2"/>
      <scheme val="minor"/>
    </font>
    <font>
      <b/>
      <sz val="10"/>
      <color rgb="FF0070C0"/>
      <name val="Calibri"/>
      <family val="2"/>
      <scheme val="minor"/>
    </font>
    <font>
      <b/>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rgb="FF0000FF"/>
      </left>
      <right style="medium">
        <color rgb="FF0000FF"/>
      </right>
      <top style="medium">
        <color rgb="FF0000FF"/>
      </top>
      <bottom style="medium">
        <color rgb="FF0000FF"/>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rgb="FF0000FF"/>
      </right>
      <top style="medium">
        <color rgb="FF0000FF"/>
      </top>
      <bottom/>
      <diagonal/>
    </border>
    <border>
      <left style="thin">
        <color rgb="FF0000FF"/>
      </left>
      <right style="thin">
        <color rgb="FF0000FF"/>
      </right>
      <top style="medium">
        <color rgb="FF0000FF"/>
      </top>
      <bottom/>
      <diagonal/>
    </border>
    <border>
      <left style="thin">
        <color rgb="FF0000FF"/>
      </left>
      <right style="medium">
        <color rgb="FF0000FF"/>
      </right>
      <top style="medium">
        <color rgb="FF0000F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FF"/>
      </left>
      <right/>
      <top style="medium">
        <color rgb="FF0000FF"/>
      </top>
      <bottom/>
      <diagonal/>
    </border>
    <border>
      <left style="medium">
        <color rgb="FF0000FF"/>
      </left>
      <right/>
      <top style="medium">
        <color rgb="FF0000FF"/>
      </top>
      <bottom style="medium">
        <color rgb="FF0000FF"/>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rgb="FF0000FF"/>
      </left>
      <right style="medium">
        <color rgb="FF0000FF"/>
      </right>
      <top/>
      <bottom style="medium">
        <color rgb="FF0000FF"/>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3" fillId="0" borderId="0">
      <alignment vertical="center"/>
    </xf>
    <xf numFmtId="9" fontId="9" fillId="0" borderId="0" applyFont="0" applyFill="0" applyBorder="0" applyAlignment="0" applyProtection="0"/>
    <xf numFmtId="9" fontId="1" fillId="0" borderId="0" applyFont="0" applyFill="0" applyBorder="0" applyAlignment="0" applyProtection="0"/>
  </cellStyleXfs>
  <cellXfs count="190">
    <xf numFmtId="0" fontId="0" fillId="0" borderId="0" xfId="0"/>
    <xf numFmtId="0" fontId="1" fillId="0" borderId="1" xfId="1" applyFont="1" applyBorder="1" applyAlignment="1">
      <alignment vertical="center" wrapText="1"/>
    </xf>
    <xf numFmtId="0" fontId="0" fillId="0" borderId="1" xfId="0" applyBorder="1" applyAlignment="1">
      <alignment wrapText="1"/>
    </xf>
    <xf numFmtId="0" fontId="0" fillId="0" borderId="0" xfId="0" applyAlignment="1">
      <alignment wrapText="1"/>
    </xf>
    <xf numFmtId="0" fontId="2" fillId="0" borderId="0" xfId="0" applyFont="1" applyAlignment="1">
      <alignment wrapText="1"/>
    </xf>
    <xf numFmtId="0" fontId="2" fillId="0" borderId="0" xfId="0" applyFont="1"/>
    <xf numFmtId="0" fontId="2" fillId="0" borderId="1" xfId="0" applyFont="1" applyBorder="1" applyAlignment="1">
      <alignment vertical="center" wrapText="1"/>
    </xf>
    <xf numFmtId="0" fontId="2" fillId="3" borderId="2" xfId="0" applyFont="1" applyFill="1" applyBorder="1" applyAlignment="1">
      <alignment horizontal="center" wrapText="1"/>
    </xf>
    <xf numFmtId="0" fontId="2" fillId="0" borderId="1" xfId="1" applyFont="1" applyBorder="1" applyAlignment="1">
      <alignment vertical="center" wrapText="1"/>
    </xf>
    <xf numFmtId="0" fontId="1" fillId="0" borderId="1" xfId="0" applyFont="1" applyBorder="1" applyAlignment="1">
      <alignment wrapText="1"/>
    </xf>
    <xf numFmtId="49" fontId="1" fillId="0" borderId="1" xfId="1" applyNumberFormat="1" applyFont="1" applyBorder="1" applyAlignment="1">
      <alignment horizontal="left" vertical="center" wrapText="1"/>
    </xf>
    <xf numFmtId="0" fontId="1" fillId="0" borderId="0" xfId="0" applyFont="1" applyAlignment="1">
      <alignment wrapText="1"/>
    </xf>
    <xf numFmtId="0" fontId="10" fillId="0" borderId="2" xfId="0" applyFont="1" applyBorder="1" applyAlignment="1">
      <alignment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 xfId="0" applyFont="1" applyFill="1" applyBorder="1" applyAlignment="1">
      <alignment vertical="center" wrapText="1"/>
    </xf>
    <xf numFmtId="0" fontId="6" fillId="0" borderId="0" xfId="0" applyFont="1" applyAlignment="1">
      <alignment wrapText="1"/>
    </xf>
    <xf numFmtId="0" fontId="7" fillId="0" borderId="0" xfId="0" applyFont="1" applyAlignment="1">
      <alignment horizontal="center" vertical="center" wrapText="1"/>
    </xf>
    <xf numFmtId="0" fontId="8" fillId="0" borderId="0" xfId="0" applyFont="1" applyAlignment="1">
      <alignment horizontal="left" wrapText="1"/>
    </xf>
    <xf numFmtId="164" fontId="4" fillId="0" borderId="0" xfId="0" applyNumberFormat="1" applyFont="1" applyAlignment="1">
      <alignment horizontal="left" wrapText="1"/>
    </xf>
    <xf numFmtId="0" fontId="4" fillId="0" borderId="1" xfId="0" applyFont="1" applyBorder="1" applyAlignment="1">
      <alignment horizontal="left" vertical="center" wrapText="1"/>
    </xf>
    <xf numFmtId="0" fontId="0" fillId="4" borderId="1" xfId="0" applyFill="1" applyBorder="1" applyAlignment="1">
      <alignment wrapText="1"/>
    </xf>
    <xf numFmtId="0" fontId="1" fillId="4" borderId="1" xfId="0" applyFont="1" applyFill="1" applyBorder="1" applyAlignment="1">
      <alignment wrapText="1"/>
    </xf>
    <xf numFmtId="0" fontId="2" fillId="4" borderId="0" xfId="0" applyFont="1" applyFill="1" applyAlignment="1">
      <alignment vertical="center" wrapText="1"/>
    </xf>
    <xf numFmtId="9" fontId="2" fillId="4" borderId="0" xfId="2" applyFont="1" applyFill="1" applyAlignment="1">
      <alignment vertical="center" wrapText="1"/>
    </xf>
    <xf numFmtId="0" fontId="1" fillId="4" borderId="1" xfId="1" applyFont="1" applyFill="1" applyBorder="1" applyAlignment="1">
      <alignment vertical="center" wrapText="1"/>
    </xf>
    <xf numFmtId="0" fontId="0" fillId="4" borderId="0" xfId="0" applyFill="1" applyAlignment="1">
      <alignment wrapText="1"/>
    </xf>
    <xf numFmtId="0" fontId="12" fillId="4" borderId="0" xfId="0" applyFont="1" applyFill="1" applyAlignment="1">
      <alignment vertical="top"/>
    </xf>
    <xf numFmtId="49" fontId="4" fillId="0" borderId="1" xfId="0" applyNumberFormat="1" applyFont="1" applyBorder="1" applyAlignment="1">
      <alignment horizontal="left" vertical="center" wrapText="1"/>
    </xf>
    <xf numFmtId="164" fontId="4" fillId="0" borderId="1" xfId="0" applyNumberFormat="1" applyFont="1" applyBorder="1" applyAlignment="1">
      <alignment horizontal="left" vertical="center" wrapText="1"/>
    </xf>
    <xf numFmtId="0" fontId="13" fillId="0" borderId="0" xfId="0" applyFont="1"/>
    <xf numFmtId="0" fontId="14" fillId="0" borderId="33" xfId="0" applyFont="1" applyBorder="1" applyAlignment="1">
      <alignment horizontal="right"/>
    </xf>
    <xf numFmtId="0" fontId="14" fillId="0" borderId="34" xfId="0" applyFont="1" applyBorder="1" applyAlignment="1">
      <alignment horizontal="right"/>
    </xf>
    <xf numFmtId="0" fontId="14" fillId="0" borderId="34" xfId="0" applyFont="1" applyBorder="1" applyAlignment="1">
      <alignment horizontal="center"/>
    </xf>
    <xf numFmtId="0" fontId="14" fillId="0" borderId="35" xfId="0" applyFont="1" applyBorder="1" applyAlignment="1">
      <alignment horizontal="left"/>
    </xf>
    <xf numFmtId="0" fontId="14" fillId="0" borderId="35" xfId="0" applyFont="1" applyBorder="1" applyAlignment="1">
      <alignment horizontal="center"/>
    </xf>
    <xf numFmtId="9" fontId="14" fillId="0" borderId="36" xfId="0" applyNumberFormat="1" applyFont="1" applyBorder="1" applyAlignment="1">
      <alignment horizontal="center"/>
    </xf>
    <xf numFmtId="10" fontId="14" fillId="0" borderId="36" xfId="0" applyNumberFormat="1" applyFont="1" applyBorder="1" applyAlignment="1">
      <alignment horizontal="center"/>
    </xf>
    <xf numFmtId="0" fontId="14" fillId="0" borderId="33" xfId="0" applyFont="1" applyBorder="1" applyAlignment="1">
      <alignment horizontal="left"/>
    </xf>
    <xf numFmtId="0" fontId="14" fillId="0" borderId="33" xfId="0" applyFont="1" applyBorder="1" applyAlignment="1">
      <alignment horizontal="center"/>
    </xf>
    <xf numFmtId="9" fontId="14" fillId="0" borderId="34" xfId="0" applyNumberFormat="1" applyFont="1" applyBorder="1" applyAlignment="1">
      <alignment horizontal="center" vertical="center"/>
    </xf>
    <xf numFmtId="0" fontId="17" fillId="2" borderId="1" xfId="0" applyFont="1" applyFill="1" applyBorder="1" applyAlignment="1">
      <alignment vertical="center"/>
    </xf>
    <xf numFmtId="0" fontId="15" fillId="2" borderId="1" xfId="0" applyFont="1" applyFill="1" applyBorder="1"/>
    <xf numFmtId="0" fontId="15" fillId="0" borderId="1" xfId="0" applyFont="1" applyBorder="1" applyAlignment="1">
      <alignment wrapText="1"/>
    </xf>
    <xf numFmtId="0" fontId="15" fillId="0" borderId="1" xfId="0" applyFont="1" applyBorder="1"/>
    <xf numFmtId="0" fontId="18" fillId="2" borderId="1" xfId="0" applyFont="1" applyFill="1" applyBorder="1"/>
    <xf numFmtId="0" fontId="15" fillId="0" borderId="0" xfId="0" applyFont="1" applyAlignment="1">
      <alignment vertical="top" wrapText="1"/>
    </xf>
    <xf numFmtId="0" fontId="18" fillId="0" borderId="1" xfId="0" applyFont="1" applyBorder="1" applyAlignment="1">
      <alignment vertical="top" wrapText="1"/>
    </xf>
    <xf numFmtId="0" fontId="18" fillId="3" borderId="4" xfId="0" applyFont="1" applyFill="1" applyBorder="1" applyAlignment="1">
      <alignment vertical="top" wrapText="1"/>
    </xf>
    <xf numFmtId="0" fontId="18" fillId="2" borderId="1" xfId="1" applyFont="1" applyFill="1" applyBorder="1" applyAlignment="1">
      <alignment vertical="top" wrapText="1"/>
    </xf>
    <xf numFmtId="0" fontId="16" fillId="0" borderId="1" xfId="0" applyFont="1" applyBorder="1" applyAlignment="1">
      <alignment horizontal="left" vertical="top" wrapText="1"/>
    </xf>
    <xf numFmtId="0" fontId="15" fillId="0" borderId="1" xfId="0" applyFont="1" applyBorder="1" applyAlignment="1">
      <alignment horizontal="left" vertical="top" wrapText="1"/>
    </xf>
    <xf numFmtId="0" fontId="16" fillId="0" borderId="1" xfId="0" applyFont="1" applyBorder="1" applyAlignment="1">
      <alignment vertical="top" wrapText="1"/>
    </xf>
    <xf numFmtId="0" fontId="15" fillId="4" borderId="1" xfId="0" applyFont="1" applyFill="1" applyBorder="1" applyAlignment="1">
      <alignment horizontal="left" vertical="top" wrapText="1"/>
    </xf>
    <xf numFmtId="0" fontId="15" fillId="0" borderId="1" xfId="0" applyFont="1" applyBorder="1" applyAlignment="1">
      <alignment horizontal="left" wrapText="1"/>
    </xf>
    <xf numFmtId="0" fontId="16" fillId="0" borderId="1" xfId="0" applyFont="1" applyBorder="1" applyAlignment="1">
      <alignment horizontal="left" wrapText="1"/>
    </xf>
    <xf numFmtId="0" fontId="16" fillId="4" borderId="1" xfId="0" applyFont="1" applyFill="1" applyBorder="1" applyAlignment="1">
      <alignment horizontal="left" vertical="top" wrapText="1"/>
    </xf>
    <xf numFmtId="0" fontId="15" fillId="4" borderId="1" xfId="1" applyFont="1" applyFill="1" applyBorder="1" applyAlignment="1">
      <alignment vertical="top" wrapText="1"/>
    </xf>
    <xf numFmtId="49" fontId="18" fillId="2" borderId="1" xfId="1" applyNumberFormat="1" applyFont="1" applyFill="1" applyBorder="1" applyAlignment="1">
      <alignment horizontal="left" vertical="top" wrapText="1"/>
    </xf>
    <xf numFmtId="0" fontId="16" fillId="4" borderId="1" xfId="1" applyFont="1" applyFill="1" applyBorder="1" applyAlignment="1">
      <alignment vertical="top" wrapText="1"/>
    </xf>
    <xf numFmtId="0" fontId="15" fillId="4" borderId="1" xfId="0" applyFont="1" applyFill="1" applyBorder="1" applyAlignment="1">
      <alignment vertical="top" wrapText="1"/>
    </xf>
    <xf numFmtId="0" fontId="16" fillId="4" borderId="1" xfId="0" applyFont="1" applyFill="1" applyBorder="1" applyAlignment="1">
      <alignment vertical="top" wrapText="1"/>
    </xf>
    <xf numFmtId="0" fontId="18" fillId="2" borderId="1" xfId="0" applyFont="1" applyFill="1" applyBorder="1" applyAlignment="1">
      <alignment vertical="top" wrapText="1"/>
    </xf>
    <xf numFmtId="0" fontId="16" fillId="0" borderId="0" xfId="0" applyFont="1" applyAlignment="1">
      <alignment vertical="top" wrapText="1"/>
    </xf>
    <xf numFmtId="0" fontId="21" fillId="2" borderId="1" xfId="0" applyFont="1" applyFill="1" applyBorder="1" applyAlignment="1">
      <alignment horizontal="left" vertical="top" wrapText="1"/>
    </xf>
    <xf numFmtId="0" fontId="15" fillId="0" borderId="1" xfId="1" applyFont="1" applyBorder="1" applyAlignment="1">
      <alignment vertical="center" wrapText="1"/>
    </xf>
    <xf numFmtId="0" fontId="18" fillId="0" borderId="27" xfId="0" applyFont="1" applyBorder="1" applyAlignment="1">
      <alignment horizontal="left" wrapText="1"/>
    </xf>
    <xf numFmtId="0" fontId="18" fillId="0" borderId="29" xfId="0" applyFont="1" applyBorder="1" applyAlignment="1">
      <alignment horizontal="left" wrapText="1"/>
    </xf>
    <xf numFmtId="0" fontId="18" fillId="0" borderId="30" xfId="0" applyFont="1" applyBorder="1" applyAlignment="1">
      <alignment horizontal="left" wrapText="1"/>
    </xf>
    <xf numFmtId="0" fontId="18" fillId="0" borderId="0" xfId="0" applyFont="1" applyAlignment="1">
      <alignment vertical="top"/>
    </xf>
    <xf numFmtId="0" fontId="15" fillId="0" borderId="0" xfId="0" applyFont="1" applyAlignment="1">
      <alignment wrapText="1"/>
    </xf>
    <xf numFmtId="0" fontId="15" fillId="0" borderId="0" xfId="0" applyFont="1" applyAlignment="1">
      <alignment horizontal="center" wrapText="1"/>
    </xf>
    <xf numFmtId="0" fontId="18" fillId="3" borderId="1" xfId="0" applyFont="1" applyFill="1" applyBorder="1" applyAlignment="1">
      <alignment vertical="center" wrapText="1"/>
    </xf>
    <xf numFmtId="0" fontId="18" fillId="0" borderId="0" xfId="0" applyFont="1" applyAlignment="1">
      <alignment wrapText="1"/>
    </xf>
    <xf numFmtId="0" fontId="18" fillId="3" borderId="3" xfId="0" applyFont="1" applyFill="1" applyBorder="1" applyAlignment="1">
      <alignment vertical="center" wrapText="1"/>
    </xf>
    <xf numFmtId="0" fontId="15" fillId="3" borderId="5" xfId="0" applyFont="1" applyFill="1" applyBorder="1" applyAlignment="1">
      <alignment vertical="center" wrapText="1"/>
    </xf>
    <xf numFmtId="0" fontId="15" fillId="3" borderId="6" xfId="0" applyFont="1" applyFill="1" applyBorder="1" applyAlignment="1">
      <alignment vertical="center" wrapText="1"/>
    </xf>
    <xf numFmtId="0" fontId="15" fillId="3" borderId="6"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8" fillId="3" borderId="8" xfId="0" applyFont="1" applyFill="1" applyBorder="1" applyAlignment="1">
      <alignment horizontal="center" vertical="center" wrapText="1"/>
    </xf>
    <xf numFmtId="0" fontId="18" fillId="3" borderId="9" xfId="0" applyFont="1" applyFill="1" applyBorder="1" applyAlignment="1">
      <alignment horizontal="center" vertical="center" wrapText="1"/>
    </xf>
    <xf numFmtId="0" fontId="18" fillId="3" borderId="15" xfId="0" applyFont="1" applyFill="1" applyBorder="1" applyAlignment="1">
      <alignment horizontal="center" vertical="center" wrapText="1"/>
    </xf>
    <xf numFmtId="49" fontId="18" fillId="2" borderId="1" xfId="1" applyNumberFormat="1" applyFont="1" applyFill="1" applyBorder="1" applyAlignment="1">
      <alignment horizontal="left" vertical="center" wrapText="1"/>
    </xf>
    <xf numFmtId="0" fontId="15" fillId="2" borderId="1" xfId="0" applyFont="1" applyFill="1" applyBorder="1" applyAlignment="1">
      <alignment wrapText="1"/>
    </xf>
    <xf numFmtId="0" fontId="15" fillId="2" borderId="1" xfId="0" applyFont="1" applyFill="1" applyBorder="1" applyAlignment="1">
      <alignment horizontal="center" wrapText="1"/>
    </xf>
    <xf numFmtId="0" fontId="15" fillId="2" borderId="11" xfId="0" applyFont="1" applyFill="1" applyBorder="1" applyAlignment="1">
      <alignment wrapText="1"/>
    </xf>
    <xf numFmtId="49" fontId="18" fillId="0" borderId="1" xfId="1" applyNumberFormat="1" applyFont="1" applyBorder="1" applyAlignment="1">
      <alignment horizontal="left" vertical="center" wrapText="1"/>
    </xf>
    <xf numFmtId="0" fontId="15" fillId="0" borderId="1" xfId="0" applyFont="1" applyBorder="1" applyAlignment="1">
      <alignment horizontal="center" vertical="center" wrapText="1"/>
    </xf>
    <xf numFmtId="0" fontId="15" fillId="0" borderId="11" xfId="0" applyFont="1" applyBorder="1" applyAlignment="1">
      <alignment wrapText="1"/>
    </xf>
    <xf numFmtId="0" fontId="16" fillId="0" borderId="1" xfId="0" applyFont="1" applyBorder="1" applyAlignment="1">
      <alignment horizontal="center" vertical="center" wrapText="1"/>
    </xf>
    <xf numFmtId="0" fontId="15" fillId="4" borderId="1" xfId="0" applyFont="1" applyFill="1" applyBorder="1" applyAlignment="1">
      <alignment horizontal="center" vertical="center" wrapText="1"/>
    </xf>
    <xf numFmtId="0" fontId="18" fillId="0" borderId="1" xfId="0" applyFont="1" applyBorder="1" applyAlignment="1">
      <alignment wrapText="1"/>
    </xf>
    <xf numFmtId="0" fontId="15" fillId="0" borderId="0" xfId="0" applyFont="1" applyAlignment="1">
      <alignment horizontal="center" vertical="center" wrapText="1"/>
    </xf>
    <xf numFmtId="0" fontId="22" fillId="0" borderId="1" xfId="0" applyFont="1" applyBorder="1" applyAlignment="1">
      <alignment horizontal="center" vertical="center" wrapText="1"/>
    </xf>
    <xf numFmtId="0" fontId="15" fillId="2" borderId="1" xfId="0" applyFont="1" applyFill="1" applyBorder="1" applyAlignment="1">
      <alignment horizontal="center" vertical="center" wrapText="1"/>
    </xf>
    <xf numFmtId="49" fontId="15" fillId="0" borderId="1" xfId="1" applyNumberFormat="1" applyFont="1" applyBorder="1" applyAlignment="1">
      <alignment horizontal="left" vertical="center" wrapText="1"/>
    </xf>
    <xf numFmtId="0" fontId="15" fillId="0" borderId="13" xfId="0" applyFont="1" applyBorder="1" applyAlignment="1">
      <alignment horizontal="center" vertical="center" wrapText="1"/>
    </xf>
    <xf numFmtId="49" fontId="15" fillId="2" borderId="1" xfId="1" applyNumberFormat="1" applyFont="1" applyFill="1" applyBorder="1" applyAlignment="1">
      <alignment horizontal="left" vertical="center" wrapText="1"/>
    </xf>
    <xf numFmtId="0" fontId="15" fillId="0" borderId="1" xfId="0" applyFont="1" applyBorder="1" applyAlignment="1">
      <alignment vertical="center" wrapText="1"/>
    </xf>
    <xf numFmtId="9" fontId="15" fillId="4" borderId="1" xfId="3" applyFont="1" applyFill="1" applyBorder="1" applyAlignment="1">
      <alignment horizontal="center" vertical="center" wrapText="1"/>
    </xf>
    <xf numFmtId="0" fontId="18" fillId="2" borderId="1" xfId="0" applyFont="1" applyFill="1" applyBorder="1" applyAlignment="1">
      <alignment wrapText="1"/>
    </xf>
    <xf numFmtId="0" fontId="15" fillId="2" borderId="14" xfId="0" applyFont="1" applyFill="1" applyBorder="1" applyAlignment="1">
      <alignment horizontal="center" vertical="center" wrapText="1"/>
    </xf>
    <xf numFmtId="0" fontId="15" fillId="2" borderId="0" xfId="0" applyFont="1" applyFill="1" applyAlignment="1">
      <alignment horizontal="center" vertical="center" wrapText="1"/>
    </xf>
    <xf numFmtId="0" fontId="18" fillId="2" borderId="14" xfId="0" applyFont="1" applyFill="1" applyBorder="1" applyAlignment="1">
      <alignment wrapText="1"/>
    </xf>
    <xf numFmtId="0" fontId="15" fillId="0" borderId="13" xfId="0" applyFont="1" applyBorder="1" applyAlignment="1">
      <alignment wrapText="1"/>
    </xf>
    <xf numFmtId="0" fontId="15" fillId="2" borderId="1" xfId="0" applyFont="1" applyFill="1" applyBorder="1" applyAlignment="1">
      <alignment horizontal="center" vertical="center"/>
    </xf>
    <xf numFmtId="0" fontId="15" fillId="4" borderId="1" xfId="0" applyFont="1" applyFill="1" applyBorder="1" applyAlignment="1">
      <alignment wrapText="1"/>
    </xf>
    <xf numFmtId="0" fontId="15" fillId="0" borderId="1" xfId="0" applyFont="1" applyBorder="1" applyAlignment="1">
      <alignment horizontal="center" vertical="center"/>
    </xf>
    <xf numFmtId="0" fontId="15" fillId="0" borderId="1" xfId="0" applyFont="1" applyBorder="1" applyAlignment="1">
      <alignment horizontal="center" wrapText="1"/>
    </xf>
    <xf numFmtId="0" fontId="17" fillId="0" borderId="1" xfId="1" applyFont="1" applyBorder="1" applyAlignment="1">
      <alignment vertical="center" wrapText="1"/>
    </xf>
    <xf numFmtId="0" fontId="23" fillId="0" borderId="1" xfId="0" applyFont="1" applyBorder="1" applyAlignment="1">
      <alignment horizontal="left" vertical="center" wrapText="1"/>
    </xf>
    <xf numFmtId="0" fontId="24" fillId="0" borderId="26" xfId="0" applyFont="1" applyBorder="1" applyAlignment="1">
      <alignment wrapText="1"/>
    </xf>
    <xf numFmtId="0" fontId="18" fillId="3" borderId="2" xfId="0" applyFont="1" applyFill="1" applyBorder="1" applyAlignment="1">
      <alignment horizontal="center" wrapText="1"/>
    </xf>
    <xf numFmtId="0" fontId="18" fillId="3" borderId="16" xfId="0" applyFont="1" applyFill="1" applyBorder="1" applyAlignment="1">
      <alignment horizontal="center" wrapText="1"/>
    </xf>
    <xf numFmtId="0" fontId="18" fillId="0" borderId="28" xfId="0" applyFont="1" applyBorder="1" applyAlignment="1">
      <alignment horizontal="center" wrapText="1"/>
    </xf>
    <xf numFmtId="0" fontId="18" fillId="0" borderId="28" xfId="0" applyFont="1" applyBorder="1" applyAlignment="1">
      <alignment horizontal="center" vertical="center" wrapText="1"/>
    </xf>
    <xf numFmtId="9" fontId="15" fillId="0" borderId="31" xfId="0" applyNumberFormat="1" applyFont="1" applyBorder="1" applyAlignment="1">
      <alignment horizontal="center" wrapText="1"/>
    </xf>
    <xf numFmtId="10" fontId="15" fillId="0" borderId="32" xfId="0" applyNumberFormat="1" applyFont="1" applyBorder="1" applyAlignment="1">
      <alignment horizontal="center" wrapText="1"/>
    </xf>
    <xf numFmtId="10" fontId="15" fillId="0" borderId="32" xfId="0" applyNumberFormat="1" applyFont="1" applyBorder="1" applyAlignment="1">
      <alignment horizontal="center" vertical="center" wrapText="1"/>
    </xf>
    <xf numFmtId="0" fontId="18" fillId="3" borderId="6" xfId="0" applyFont="1" applyFill="1" applyBorder="1" applyAlignment="1">
      <alignment horizontal="center" vertical="center" wrapText="1"/>
    </xf>
    <xf numFmtId="0" fontId="15" fillId="0" borderId="12" xfId="0" applyFont="1" applyBorder="1" applyAlignment="1">
      <alignment horizontal="center" vertical="center" wrapText="1"/>
    </xf>
    <xf numFmtId="0" fontId="18" fillId="0" borderId="1" xfId="1" applyFont="1" applyBorder="1" applyAlignment="1">
      <alignment vertical="center" wrapText="1"/>
    </xf>
    <xf numFmtId="0" fontId="15" fillId="4" borderId="1" xfId="0" applyFont="1" applyFill="1" applyBorder="1" applyAlignment="1">
      <alignment vertical="center" wrapText="1"/>
    </xf>
    <xf numFmtId="0" fontId="15" fillId="0" borderId="14" xfId="0" applyFont="1" applyBorder="1" applyAlignment="1">
      <alignment horizontal="center" vertical="center" wrapText="1"/>
    </xf>
    <xf numFmtId="0" fontId="15" fillId="3" borderId="1" xfId="0" applyFont="1" applyFill="1" applyBorder="1" applyAlignment="1">
      <alignment vertical="center" wrapText="1"/>
    </xf>
    <xf numFmtId="0" fontId="15" fillId="3" borderId="1" xfId="0" applyFont="1" applyFill="1" applyBorder="1" applyAlignment="1">
      <alignment horizontal="center" vertical="center"/>
    </xf>
    <xf numFmtId="0" fontId="15" fillId="3" borderId="12" xfId="0" applyFont="1" applyFill="1" applyBorder="1" applyAlignment="1">
      <alignment horizontal="center" vertical="center" wrapText="1"/>
    </xf>
    <xf numFmtId="0" fontId="18" fillId="3" borderId="1" xfId="1" applyFont="1" applyFill="1" applyBorder="1" applyAlignment="1">
      <alignment vertical="center" wrapText="1"/>
    </xf>
    <xf numFmtId="0" fontId="15" fillId="3" borderId="1" xfId="0" applyFont="1" applyFill="1" applyBorder="1" applyAlignment="1">
      <alignment wrapText="1"/>
    </xf>
    <xf numFmtId="0" fontId="15" fillId="3" borderId="11" xfId="0" applyFont="1" applyFill="1" applyBorder="1" applyAlignment="1">
      <alignment wrapText="1"/>
    </xf>
    <xf numFmtId="0" fontId="18" fillId="0" borderId="0" xfId="1" applyFont="1" applyAlignment="1">
      <alignment vertical="center" wrapText="1"/>
    </xf>
    <xf numFmtId="0" fontId="27" fillId="0" borderId="1" xfId="0" applyFont="1" applyBorder="1" applyAlignment="1">
      <alignment wrapText="1"/>
    </xf>
    <xf numFmtId="0" fontId="15" fillId="0" borderId="0" xfId="1" applyFont="1" applyAlignment="1">
      <alignment vertical="center" wrapText="1"/>
    </xf>
    <xf numFmtId="0" fontId="2" fillId="0" borderId="0" xfId="0" applyFont="1" applyAlignment="1">
      <alignment horizontal="left" vertical="top" wrapText="1"/>
    </xf>
    <xf numFmtId="0" fontId="6" fillId="0" borderId="1" xfId="0" applyFont="1" applyBorder="1" applyAlignment="1">
      <alignment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25" fillId="4" borderId="0" xfId="0" applyFont="1" applyFill="1" applyAlignment="1">
      <alignment horizontal="left" vertical="center" wrapText="1"/>
    </xf>
    <xf numFmtId="0" fontId="18" fillId="0" borderId="13" xfId="0" applyFont="1" applyBorder="1" applyAlignment="1">
      <alignment wrapText="1"/>
    </xf>
    <xf numFmtId="0" fontId="18" fillId="0" borderId="25" xfId="0" applyFont="1" applyBorder="1" applyAlignment="1">
      <alignment wrapText="1"/>
    </xf>
    <xf numFmtId="0" fontId="18" fillId="0" borderId="14" xfId="0" applyFont="1" applyBorder="1" applyAlignment="1">
      <alignment wrapText="1"/>
    </xf>
    <xf numFmtId="0" fontId="18" fillId="0" borderId="1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0" xfId="0" applyFont="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 xfId="0" applyFont="1" applyBorder="1" applyAlignment="1">
      <alignment horizontal="left" wrapText="1"/>
    </xf>
    <xf numFmtId="0" fontId="15" fillId="0" borderId="1" xfId="0" applyFont="1" applyBorder="1" applyAlignment="1">
      <alignment horizontal="left" wrapText="1"/>
    </xf>
    <xf numFmtId="0" fontId="15" fillId="0" borderId="1" xfId="0" applyFont="1" applyBorder="1" applyAlignment="1">
      <alignment horizontal="left"/>
    </xf>
    <xf numFmtId="49" fontId="15" fillId="0" borderId="11" xfId="0" applyNumberFormat="1" applyFont="1" applyBorder="1" applyAlignment="1">
      <alignment horizontal="left" vertical="center" wrapText="1"/>
    </xf>
    <xf numFmtId="49" fontId="15" fillId="0" borderId="12" xfId="0" applyNumberFormat="1" applyFont="1" applyBorder="1" applyAlignment="1">
      <alignment horizontal="left" vertical="center" wrapText="1"/>
    </xf>
    <xf numFmtId="164" fontId="15" fillId="0" borderId="11" xfId="0" applyNumberFormat="1" applyFont="1" applyBorder="1" applyAlignment="1">
      <alignment horizontal="left" vertical="center" wrapText="1"/>
    </xf>
    <xf numFmtId="164" fontId="15" fillId="0" borderId="12" xfId="0" applyNumberFormat="1" applyFont="1" applyBorder="1" applyAlignment="1">
      <alignment horizontal="left" vertical="center" wrapText="1"/>
    </xf>
    <xf numFmtId="0" fontId="11" fillId="4" borderId="0" xfId="0" applyFont="1" applyFill="1" applyAlignment="1">
      <alignment horizontal="left" vertical="center" wrapText="1"/>
    </xf>
    <xf numFmtId="0" fontId="8" fillId="0" borderId="1" xfId="0" applyFont="1" applyBorder="1" applyAlignment="1">
      <alignment horizontal="left" wrapText="1"/>
    </xf>
    <xf numFmtId="0" fontId="4" fillId="0" borderId="1" xfId="0" applyFont="1" applyBorder="1" applyAlignment="1">
      <alignment horizontal="left" wrapText="1"/>
    </xf>
    <xf numFmtId="0" fontId="4" fillId="0" borderId="1" xfId="0" applyFont="1" applyBorder="1" applyAlignment="1">
      <alignment horizontal="left"/>
    </xf>
    <xf numFmtId="49" fontId="4" fillId="0" borderId="11" xfId="0" applyNumberFormat="1" applyFont="1" applyBorder="1" applyAlignment="1">
      <alignment horizontal="left" wrapText="1"/>
    </xf>
    <xf numFmtId="49" fontId="4" fillId="0" borderId="12" xfId="0" applyNumberFormat="1" applyFont="1" applyBorder="1" applyAlignment="1">
      <alignment horizontal="left" wrapText="1"/>
    </xf>
    <xf numFmtId="164" fontId="4" fillId="0" borderId="11" xfId="0" applyNumberFormat="1" applyFont="1" applyBorder="1" applyAlignment="1">
      <alignment horizontal="left" wrapText="1"/>
    </xf>
    <xf numFmtId="164" fontId="4" fillId="0" borderId="12" xfId="0" applyNumberFormat="1" applyFont="1" applyBorder="1" applyAlignment="1">
      <alignment horizontal="left" wrapText="1"/>
    </xf>
    <xf numFmtId="0" fontId="1" fillId="0" borderId="11" xfId="1" applyFont="1" applyBorder="1" applyAlignment="1">
      <alignment horizontal="left" vertical="center" wrapText="1"/>
    </xf>
    <xf numFmtId="0" fontId="1" fillId="0" borderId="12" xfId="1" applyFont="1" applyBorder="1" applyAlignment="1">
      <alignment horizontal="left" vertical="center" wrapText="1"/>
    </xf>
    <xf numFmtId="9" fontId="0" fillId="0" borderId="1" xfId="0" applyNumberFormat="1" applyBorder="1" applyAlignment="1">
      <alignment horizontal="center" vertical="center" wrapText="1"/>
    </xf>
    <xf numFmtId="0" fontId="2" fillId="2" borderId="11" xfId="1" applyFont="1" applyFill="1" applyBorder="1" applyAlignment="1">
      <alignment horizontal="center" vertical="center" wrapText="1"/>
    </xf>
    <xf numFmtId="0" fontId="2" fillId="2" borderId="12" xfId="1" applyFont="1" applyFill="1" applyBorder="1" applyAlignment="1">
      <alignment horizontal="center" vertical="center" wrapText="1"/>
    </xf>
    <xf numFmtId="49" fontId="1" fillId="0" borderId="11" xfId="1" applyNumberFormat="1" applyFont="1" applyBorder="1" applyAlignment="1">
      <alignment horizontal="left" vertical="center" wrapText="1"/>
    </xf>
    <xf numFmtId="49" fontId="1" fillId="0" borderId="12" xfId="1" applyNumberFormat="1" applyFont="1" applyBorder="1" applyAlignment="1">
      <alignment horizontal="left" vertical="center" wrapText="1"/>
    </xf>
    <xf numFmtId="9" fontId="0" fillId="4" borderId="1" xfId="0" applyNumberFormat="1" applyFill="1" applyBorder="1" applyAlignment="1">
      <alignment horizontal="center" vertical="center" wrapText="1"/>
    </xf>
    <xf numFmtId="0" fontId="2" fillId="2" borderId="11" xfId="1" applyFont="1" applyFill="1" applyBorder="1" applyAlignment="1">
      <alignment horizontal="center" vertical="center" wrapText="1"/>
    </xf>
    <xf numFmtId="0" fontId="2" fillId="2" borderId="12" xfId="1" applyFont="1" applyFill="1" applyBorder="1" applyAlignment="1">
      <alignment horizontal="center" vertical="center" wrapText="1"/>
    </xf>
    <xf numFmtId="0" fontId="28" fillId="0" borderId="3" xfId="0" applyFont="1" applyBorder="1"/>
    <xf numFmtId="0" fontId="28" fillId="0" borderId="5" xfId="0" applyFont="1" applyBorder="1"/>
    <xf numFmtId="0" fontId="28" fillId="0" borderId="7" xfId="0" applyFont="1" applyBorder="1"/>
    <xf numFmtId="0" fontId="28" fillId="0" borderId="37" xfId="0" applyFont="1" applyBorder="1"/>
    <xf numFmtId="0" fontId="0" fillId="0" borderId="38" xfId="0" applyBorder="1"/>
    <xf numFmtId="0" fontId="0" fillId="0" borderId="39" xfId="0" applyBorder="1"/>
    <xf numFmtId="0" fontId="0" fillId="0" borderId="40" xfId="0" applyBorder="1"/>
  </cellXfs>
  <cellStyles count="4">
    <cellStyle name="Normal" xfId="0" builtinId="0"/>
    <cellStyle name="Normal_Sheet1" xfId="1" xr:uid="{00000000-0005-0000-0000-000001000000}"/>
    <cellStyle name="Percent" xfId="2" builtinId="5"/>
    <cellStyle name="Percent 2" xfId="3" xr:uid="{42D7C231-27E7-4526-BE23-E635E2E65299}"/>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0</xdr:col>
      <xdr:colOff>914400</xdr:colOff>
      <xdr:row>3</xdr:row>
      <xdr:rowOff>180975</xdr:rowOff>
    </xdr:to>
    <xdr:pic>
      <xdr:nvPicPr>
        <xdr:cNvPr id="3" name="Picture 2" descr="C:\Users\souhab\Desktop\Logos\Final\Logo-Alfa-Red-02.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828675"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30773</xdr:rowOff>
    </xdr:from>
    <xdr:to>
      <xdr:col>0</xdr:col>
      <xdr:colOff>892175</xdr:colOff>
      <xdr:row>3</xdr:row>
      <xdr:rowOff>186348</xdr:rowOff>
    </xdr:to>
    <xdr:pic>
      <xdr:nvPicPr>
        <xdr:cNvPr id="2" name="Picture 1" descr="C:\Users\souhab\Desktop\Logos\Final\Logo-Alfa-Red-02.png">
          <a:extLst>
            <a:ext uri="{FF2B5EF4-FFF2-40B4-BE49-F238E27FC236}">
              <a16:creationId xmlns:a16="http://schemas.microsoft.com/office/drawing/2014/main" id="{0BA41240-0D5C-4D4A-9BBA-999649D8744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0773"/>
          <a:ext cx="885825" cy="78666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0</xdr:col>
      <xdr:colOff>1228724</xdr:colOff>
      <xdr:row>3</xdr:row>
      <xdr:rowOff>425449</xdr:rowOff>
    </xdr:to>
    <xdr:pic>
      <xdr:nvPicPr>
        <xdr:cNvPr id="2" name="Picture 1" descr="C:\Users\souhab\Desktop\Logos\Final\Logo-Alfa-Red-02.png">
          <a:extLst>
            <a:ext uri="{FF2B5EF4-FFF2-40B4-BE49-F238E27FC236}">
              <a16:creationId xmlns:a16="http://schemas.microsoft.com/office/drawing/2014/main" id="{6AF46E48-7491-4847-BFE6-4C1F44703E6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38099"/>
          <a:ext cx="885825" cy="77787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0</xdr:col>
      <xdr:colOff>914399</xdr:colOff>
      <xdr:row>3</xdr:row>
      <xdr:rowOff>180974</xdr:rowOff>
    </xdr:to>
    <xdr:pic>
      <xdr:nvPicPr>
        <xdr:cNvPr id="2" name="Picture 1" descr="C:\Users\souhab\Desktop\Logos\Final\Logo-Alfa-Red-02.png">
          <a:extLst>
            <a:ext uri="{FF2B5EF4-FFF2-40B4-BE49-F238E27FC236}">
              <a16:creationId xmlns:a16="http://schemas.microsoft.com/office/drawing/2014/main" id="{FD89E485-E731-490A-8577-EFDD0194ED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38099"/>
          <a:ext cx="885825" cy="77152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3"/>
  <sheetViews>
    <sheetView tabSelected="1" zoomScaleNormal="100" workbookViewId="0">
      <selection activeCell="B1" sqref="B1:G4"/>
    </sheetView>
  </sheetViews>
  <sheetFormatPr defaultRowHeight="12.75"/>
  <cols>
    <col min="1" max="1" width="14.7109375" customWidth="1"/>
    <col min="3" max="3" width="24.7109375" bestFit="1" customWidth="1"/>
    <col min="4" max="4" width="17" customWidth="1"/>
    <col min="5" max="5" width="16.42578125" customWidth="1"/>
    <col min="6" max="6" width="15.7109375" bestFit="1" customWidth="1"/>
    <col min="7" max="7" width="13.5703125" bestFit="1" customWidth="1"/>
    <col min="8" max="8" width="15.7109375" bestFit="1" customWidth="1"/>
    <col min="9" max="9" width="13.5703125" bestFit="1" customWidth="1"/>
    <col min="10" max="10" width="19.85546875" customWidth="1"/>
    <col min="11" max="11" width="10.85546875" bestFit="1" customWidth="1"/>
  </cols>
  <sheetData>
    <row r="1" spans="1:11" ht="16.5" customHeight="1">
      <c r="A1" s="142"/>
      <c r="B1" s="143" t="s">
        <v>279</v>
      </c>
      <c r="C1" s="143"/>
      <c r="D1" s="143"/>
      <c r="E1" s="143"/>
      <c r="F1" s="143"/>
      <c r="G1" s="143"/>
      <c r="H1" s="144" t="s">
        <v>25</v>
      </c>
      <c r="I1" s="144"/>
      <c r="J1" s="27" t="s">
        <v>32</v>
      </c>
    </row>
    <row r="2" spans="1:11" ht="16.5" customHeight="1">
      <c r="A2" s="142"/>
      <c r="B2" s="143"/>
      <c r="C2" s="143"/>
      <c r="D2" s="143"/>
      <c r="E2" s="143"/>
      <c r="F2" s="143"/>
      <c r="G2" s="143"/>
      <c r="H2" s="144" t="s">
        <v>26</v>
      </c>
      <c r="I2" s="144"/>
      <c r="J2" s="27" t="s">
        <v>31</v>
      </c>
    </row>
    <row r="3" spans="1:11" ht="16.5" customHeight="1">
      <c r="A3" s="142"/>
      <c r="B3" s="143"/>
      <c r="C3" s="143"/>
      <c r="D3" s="143"/>
      <c r="E3" s="143"/>
      <c r="F3" s="143"/>
      <c r="G3" s="143"/>
      <c r="H3" s="144" t="s">
        <v>27</v>
      </c>
      <c r="I3" s="144"/>
      <c r="J3" s="35" t="s">
        <v>38</v>
      </c>
    </row>
    <row r="4" spans="1:11" ht="16.5" customHeight="1">
      <c r="A4" s="142"/>
      <c r="B4" s="143"/>
      <c r="C4" s="143"/>
      <c r="D4" s="143"/>
      <c r="E4" s="143"/>
      <c r="F4" s="143"/>
      <c r="G4" s="143"/>
      <c r="H4" s="144" t="s">
        <v>28</v>
      </c>
      <c r="I4" s="144"/>
      <c r="J4" s="36">
        <v>45901</v>
      </c>
    </row>
    <row r="5" spans="1:11" ht="16.5" customHeight="1">
      <c r="A5" s="23"/>
      <c r="B5" s="24"/>
      <c r="C5" s="24"/>
      <c r="D5" s="24"/>
      <c r="E5" s="24"/>
      <c r="F5" s="24"/>
      <c r="G5" s="24"/>
      <c r="H5" s="25"/>
      <c r="I5" s="25"/>
      <c r="J5" s="26"/>
    </row>
    <row r="6" spans="1:11">
      <c r="A6" s="5" t="s">
        <v>37</v>
      </c>
    </row>
    <row r="7" spans="1:11" ht="15.75" customHeight="1">
      <c r="A7" s="5"/>
    </row>
    <row r="8" spans="1:11">
      <c r="A8" s="5" t="s">
        <v>36</v>
      </c>
    </row>
    <row r="9" spans="1:11">
      <c r="A9" s="5" t="s">
        <v>35</v>
      </c>
    </row>
    <row r="10" spans="1:11">
      <c r="A10" s="5" t="s">
        <v>29</v>
      </c>
    </row>
    <row r="11" spans="1:11" ht="14.45" customHeight="1">
      <c r="A11" s="5" t="s">
        <v>30</v>
      </c>
    </row>
    <row r="12" spans="1:11" ht="14.45" customHeight="1">
      <c r="A12" s="5"/>
    </row>
    <row r="13" spans="1:11" ht="14.45" customHeight="1">
      <c r="A13" s="5"/>
    </row>
    <row r="14" spans="1:11" ht="14.45" customHeight="1" thickBot="1">
      <c r="A14" s="5"/>
    </row>
    <row r="15" spans="1:11" ht="14.45" customHeight="1" thickBot="1">
      <c r="A15" s="5"/>
      <c r="C15" s="37"/>
      <c r="D15" s="38" t="s">
        <v>121</v>
      </c>
      <c r="E15" s="39" t="s">
        <v>122</v>
      </c>
      <c r="F15" s="40" t="s">
        <v>3</v>
      </c>
      <c r="G15" s="40" t="s">
        <v>4</v>
      </c>
      <c r="H15" s="40" t="s">
        <v>5</v>
      </c>
      <c r="I15" s="40" t="s">
        <v>6</v>
      </c>
      <c r="J15" s="40" t="s">
        <v>7</v>
      </c>
      <c r="K15" s="40" t="s">
        <v>8</v>
      </c>
    </row>
    <row r="16" spans="1:11" ht="14.45" customHeight="1" thickBot="1">
      <c r="A16" s="5"/>
      <c r="C16" s="41" t="s">
        <v>63</v>
      </c>
      <c r="D16" s="42">
        <f>'Technical Scoring'!C202</f>
        <v>42550</v>
      </c>
      <c r="E16" s="43">
        <v>0.4</v>
      </c>
      <c r="F16" s="44">
        <f>'Technical Scoring'!D203</f>
        <v>0</v>
      </c>
      <c r="G16" s="44">
        <f>'Technical Scoring'!E203</f>
        <v>0</v>
      </c>
      <c r="H16" s="44">
        <f>'Technical Scoring'!F203</f>
        <v>0</v>
      </c>
      <c r="I16" s="44">
        <f>'Technical Scoring'!G203</f>
        <v>0</v>
      </c>
      <c r="J16" s="44">
        <f>'Technical Scoring'!H203</f>
        <v>0</v>
      </c>
      <c r="K16" s="44">
        <f>'Technical Scoring'!I203</f>
        <v>0</v>
      </c>
    </row>
    <row r="17" spans="1:11" ht="14.45" customHeight="1" thickBot="1">
      <c r="A17" s="5"/>
      <c r="C17" s="45" t="s">
        <v>123</v>
      </c>
      <c r="D17" s="46">
        <v>0</v>
      </c>
      <c r="E17" s="47">
        <v>0.6</v>
      </c>
      <c r="F17" s="47"/>
      <c r="G17" s="47"/>
      <c r="H17" s="47"/>
      <c r="I17" s="47"/>
      <c r="J17" s="47"/>
      <c r="K17" s="47"/>
    </row>
    <row r="18" spans="1:11" ht="16.5" thickBot="1">
      <c r="C18" s="45" t="s">
        <v>124</v>
      </c>
      <c r="D18" s="46">
        <f>SUM(D16:D17)</f>
        <v>42550</v>
      </c>
      <c r="E18" s="47">
        <f>SUM(E16:E17)</f>
        <v>1</v>
      </c>
      <c r="F18" s="47">
        <f>SUM(F16:F17)</f>
        <v>0</v>
      </c>
      <c r="G18" s="47">
        <f t="shared" ref="G18:I18" si="0">SUM(G16:G17)</f>
        <v>0</v>
      </c>
      <c r="H18" s="47">
        <f>SUM(H16:H17)</f>
        <v>0</v>
      </c>
      <c r="I18" s="47">
        <f t="shared" si="0"/>
        <v>0</v>
      </c>
      <c r="J18" s="47">
        <f t="shared" ref="J18:K18" si="1">SUM(J16:J17)</f>
        <v>0</v>
      </c>
      <c r="K18" s="47">
        <f t="shared" si="1"/>
        <v>0</v>
      </c>
    </row>
    <row r="21" spans="1:11" ht="36" customHeight="1">
      <c r="A21" s="141" t="s">
        <v>34</v>
      </c>
      <c r="B21" s="141"/>
      <c r="C21" s="141"/>
      <c r="D21" s="141"/>
      <c r="E21" s="141"/>
      <c r="F21" s="141"/>
      <c r="G21" s="141"/>
      <c r="H21" s="141"/>
      <c r="I21" s="141"/>
      <c r="J21" s="141"/>
    </row>
    <row r="22" spans="1:11">
      <c r="K22" s="34"/>
    </row>
    <row r="23" spans="1:11">
      <c r="K23" s="34"/>
    </row>
  </sheetData>
  <mergeCells count="7">
    <mergeCell ref="A21:J21"/>
    <mergeCell ref="A1:A4"/>
    <mergeCell ref="B1:G4"/>
    <mergeCell ref="H1:I1"/>
    <mergeCell ref="H2:I2"/>
    <mergeCell ref="H3:I3"/>
    <mergeCell ref="H4:I4"/>
  </mergeCells>
  <phoneticPr fontId="4" type="noConversion"/>
  <pageMargins left="0.74803149606299202" right="0.74803149606299202" top="0.98425196850393704" bottom="0.98425196850393704" header="0.511811023622047" footer="0.511811023622047"/>
  <pageSetup paperSize="9" scale="86" orientation="landscape" r:id="rId1"/>
  <headerFooter alignWithMargins="0">
    <oddFooter xml:space="preserve">&amp;CThis document is the property of Mobile Interim Company 1 S.A.L., it cannot be diffused externally without the prior approval of the management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F0EB6-7343-4F43-AD64-365EB99448A8}">
  <dimension ref="A1:R269"/>
  <sheetViews>
    <sheetView showWhiteSpace="0" zoomScale="110" zoomScaleNormal="110" workbookViewId="0">
      <selection activeCell="B1" sqref="B1:N4"/>
    </sheetView>
  </sheetViews>
  <sheetFormatPr defaultColWidth="13.85546875" defaultRowHeight="12.75"/>
  <cols>
    <col min="1" max="1" width="14.140625" style="77" customWidth="1"/>
    <col min="2" max="2" width="92.7109375" style="53" customWidth="1"/>
    <col min="3" max="3" width="7.42578125" style="77" customWidth="1"/>
    <col min="4" max="4" width="10.42578125" style="77" customWidth="1"/>
    <col min="5" max="5" width="10.42578125" style="78" customWidth="1"/>
    <col min="6" max="7" width="10.28515625" style="77" bestFit="1" customWidth="1"/>
    <col min="8" max="8" width="10.5703125" style="77" bestFit="1" customWidth="1"/>
    <col min="9" max="11" width="10.28515625" style="77" bestFit="1" customWidth="1"/>
    <col min="12" max="12" width="18.42578125" style="77" customWidth="1"/>
    <col min="13" max="14" width="11.85546875" style="77" bestFit="1" customWidth="1"/>
    <col min="15" max="15" width="10.85546875" style="77" customWidth="1"/>
    <col min="16" max="16" width="11.85546875" style="77" bestFit="1" customWidth="1"/>
    <col min="17" max="17" width="11.85546875" style="77" customWidth="1"/>
    <col min="18" max="18" width="11.85546875" style="77" bestFit="1" customWidth="1"/>
    <col min="19" max="16384" width="13.85546875" style="77"/>
  </cols>
  <sheetData>
    <row r="1" spans="1:18" ht="16.5" customHeight="1">
      <c r="A1" s="146"/>
      <c r="B1" s="149" t="s">
        <v>279</v>
      </c>
      <c r="C1" s="150"/>
      <c r="D1" s="150"/>
      <c r="E1" s="150"/>
      <c r="F1" s="150"/>
      <c r="G1" s="150"/>
      <c r="H1" s="150"/>
      <c r="I1" s="150"/>
      <c r="J1" s="150"/>
      <c r="K1" s="150"/>
      <c r="L1" s="150"/>
      <c r="M1" s="150"/>
      <c r="N1" s="151"/>
      <c r="O1" s="158" t="s">
        <v>25</v>
      </c>
      <c r="P1" s="158"/>
      <c r="Q1" s="159" t="s">
        <v>32</v>
      </c>
      <c r="R1" s="159"/>
    </row>
    <row r="2" spans="1:18" ht="16.5" customHeight="1">
      <c r="A2" s="147"/>
      <c r="B2" s="152"/>
      <c r="C2" s="153"/>
      <c r="D2" s="153"/>
      <c r="E2" s="153"/>
      <c r="F2" s="153"/>
      <c r="G2" s="153"/>
      <c r="H2" s="153"/>
      <c r="I2" s="153"/>
      <c r="J2" s="153"/>
      <c r="K2" s="153"/>
      <c r="L2" s="153"/>
      <c r="M2" s="153"/>
      <c r="N2" s="154"/>
      <c r="O2" s="158" t="s">
        <v>26</v>
      </c>
      <c r="P2" s="158"/>
      <c r="Q2" s="159" t="s">
        <v>31</v>
      </c>
      <c r="R2" s="160"/>
    </row>
    <row r="3" spans="1:18" ht="16.5" customHeight="1">
      <c r="A3" s="147"/>
      <c r="B3" s="152"/>
      <c r="C3" s="153"/>
      <c r="D3" s="153"/>
      <c r="E3" s="153"/>
      <c r="F3" s="153"/>
      <c r="G3" s="153"/>
      <c r="H3" s="153"/>
      <c r="I3" s="153"/>
      <c r="J3" s="153"/>
      <c r="K3" s="153"/>
      <c r="L3" s="153"/>
      <c r="M3" s="153"/>
      <c r="N3" s="154"/>
      <c r="O3" s="158" t="s">
        <v>27</v>
      </c>
      <c r="P3" s="158"/>
      <c r="Q3" s="161" t="s">
        <v>38</v>
      </c>
      <c r="R3" s="162"/>
    </row>
    <row r="4" spans="1:18" ht="16.5" customHeight="1">
      <c r="A4" s="148"/>
      <c r="B4" s="155"/>
      <c r="C4" s="156"/>
      <c r="D4" s="156"/>
      <c r="E4" s="156"/>
      <c r="F4" s="156"/>
      <c r="G4" s="156"/>
      <c r="H4" s="156"/>
      <c r="I4" s="156"/>
      <c r="J4" s="156"/>
      <c r="K4" s="156"/>
      <c r="L4" s="156"/>
      <c r="M4" s="156"/>
      <c r="N4" s="157"/>
      <c r="O4" s="158" t="s">
        <v>28</v>
      </c>
      <c r="P4" s="158"/>
      <c r="Q4" s="163">
        <v>45901</v>
      </c>
      <c r="R4" s="164"/>
    </row>
    <row r="5" spans="1:18" ht="16.5" customHeight="1"/>
    <row r="6" spans="1:18">
      <c r="A6" s="79" t="s">
        <v>16</v>
      </c>
      <c r="B6" s="54" t="s">
        <v>125</v>
      </c>
      <c r="F6" s="80"/>
      <c r="G6" s="80"/>
      <c r="H6" s="80"/>
      <c r="I6" s="80"/>
      <c r="J6" s="80"/>
      <c r="K6" s="80"/>
    </row>
    <row r="7" spans="1:18" ht="13.5" thickBot="1">
      <c r="F7" s="80"/>
      <c r="G7" s="80"/>
      <c r="H7" s="80"/>
      <c r="I7" s="80"/>
      <c r="J7" s="80"/>
      <c r="K7" s="80"/>
    </row>
    <row r="8" spans="1:18" ht="25.5">
      <c r="A8" s="81" t="s">
        <v>0</v>
      </c>
      <c r="B8" s="55" t="s">
        <v>24</v>
      </c>
      <c r="C8" s="82" t="s">
        <v>2</v>
      </c>
      <c r="D8" s="83" t="s">
        <v>85</v>
      </c>
      <c r="E8" s="84" t="s">
        <v>112</v>
      </c>
      <c r="F8" s="85" t="s">
        <v>3</v>
      </c>
      <c r="G8" s="85" t="s">
        <v>4</v>
      </c>
      <c r="H8" s="85" t="s">
        <v>5</v>
      </c>
      <c r="I8" s="85" t="s">
        <v>6</v>
      </c>
      <c r="J8" s="85" t="s">
        <v>7</v>
      </c>
      <c r="K8" s="85" t="s">
        <v>8</v>
      </c>
      <c r="L8" s="86" t="s">
        <v>1</v>
      </c>
      <c r="M8" s="87" t="s">
        <v>9</v>
      </c>
      <c r="N8" s="88" t="s">
        <v>10</v>
      </c>
      <c r="O8" s="88" t="s">
        <v>11</v>
      </c>
      <c r="P8" s="88" t="s">
        <v>12</v>
      </c>
      <c r="Q8" s="89" t="s">
        <v>13</v>
      </c>
      <c r="R8" s="88" t="s">
        <v>14</v>
      </c>
    </row>
    <row r="9" spans="1:18">
      <c r="A9" s="90"/>
      <c r="B9" s="56" t="s">
        <v>46</v>
      </c>
      <c r="C9" s="91"/>
      <c r="D9" s="91"/>
      <c r="E9" s="92"/>
      <c r="F9" s="91"/>
      <c r="G9" s="91"/>
      <c r="H9" s="91"/>
      <c r="I9" s="91"/>
      <c r="J9" s="91"/>
      <c r="K9" s="91"/>
      <c r="L9" s="91"/>
      <c r="M9" s="91"/>
      <c r="N9" s="91"/>
      <c r="O9" s="91"/>
      <c r="P9" s="91"/>
      <c r="Q9" s="93"/>
      <c r="R9" s="91"/>
    </row>
    <row r="10" spans="1:18" ht="25.5">
      <c r="A10" s="94"/>
      <c r="B10" s="57" t="s">
        <v>237</v>
      </c>
      <c r="C10" s="50"/>
      <c r="D10" s="50"/>
      <c r="E10" s="95"/>
      <c r="F10" s="50"/>
      <c r="G10" s="50"/>
      <c r="H10" s="50"/>
      <c r="I10" s="50"/>
      <c r="J10" s="50"/>
      <c r="K10" s="50"/>
      <c r="L10" s="50"/>
      <c r="M10" s="50"/>
      <c r="N10" s="50"/>
      <c r="O10" s="50"/>
      <c r="P10" s="50"/>
      <c r="Q10" s="96"/>
      <c r="R10" s="50"/>
    </row>
    <row r="11" spans="1:18" ht="63.75">
      <c r="A11" s="94"/>
      <c r="B11" s="58" t="s">
        <v>126</v>
      </c>
      <c r="C11" s="95">
        <v>100</v>
      </c>
      <c r="D11" s="95" t="s">
        <v>86</v>
      </c>
      <c r="E11" s="95" t="s">
        <v>200</v>
      </c>
      <c r="F11" s="50"/>
      <c r="G11" s="50"/>
      <c r="H11" s="50"/>
      <c r="I11" s="50"/>
      <c r="J11" s="50"/>
      <c r="K11" s="50"/>
      <c r="L11" s="50"/>
      <c r="M11" s="50">
        <f t="shared" ref="M11:M16" si="0">C11*F11</f>
        <v>0</v>
      </c>
      <c r="N11" s="50">
        <f t="shared" ref="N11:N16" si="1">C11*G11</f>
        <v>0</v>
      </c>
      <c r="O11" s="50">
        <f t="shared" ref="O11:O16" si="2">C11*H11</f>
        <v>0</v>
      </c>
      <c r="P11" s="50">
        <f t="shared" ref="P11:P16" si="3">C11*I11</f>
        <v>0</v>
      </c>
      <c r="Q11" s="96">
        <f t="shared" ref="Q11:Q16" si="4">C11*J11</f>
        <v>0</v>
      </c>
      <c r="R11" s="50">
        <f t="shared" ref="R11:R16" si="5">C11*K11</f>
        <v>0</v>
      </c>
    </row>
    <row r="12" spans="1:18" ht="62.25" customHeight="1">
      <c r="A12" s="94"/>
      <c r="B12" s="58" t="s">
        <v>47</v>
      </c>
      <c r="C12" s="95">
        <v>100</v>
      </c>
      <c r="D12" s="95" t="s">
        <v>86</v>
      </c>
      <c r="E12" s="95" t="s">
        <v>200</v>
      </c>
      <c r="F12" s="50"/>
      <c r="G12" s="50"/>
      <c r="H12" s="50"/>
      <c r="I12" s="50"/>
      <c r="J12" s="50"/>
      <c r="K12" s="50"/>
      <c r="L12" s="50"/>
      <c r="M12" s="50">
        <f t="shared" si="0"/>
        <v>0</v>
      </c>
      <c r="N12" s="50">
        <f t="shared" si="1"/>
        <v>0</v>
      </c>
      <c r="O12" s="50">
        <f t="shared" si="2"/>
        <v>0</v>
      </c>
      <c r="P12" s="50">
        <f t="shared" si="3"/>
        <v>0</v>
      </c>
      <c r="Q12" s="96">
        <f t="shared" si="4"/>
        <v>0</v>
      </c>
      <c r="R12" s="50">
        <f t="shared" si="5"/>
        <v>0</v>
      </c>
    </row>
    <row r="13" spans="1:18" ht="57" customHeight="1">
      <c r="A13" s="94"/>
      <c r="B13" s="58" t="s">
        <v>257</v>
      </c>
      <c r="C13" s="95">
        <v>400</v>
      </c>
      <c r="D13" s="95"/>
      <c r="E13" s="95" t="s">
        <v>102</v>
      </c>
      <c r="F13" s="50"/>
      <c r="G13" s="50"/>
      <c r="H13" s="50"/>
      <c r="I13" s="50"/>
      <c r="J13" s="50"/>
      <c r="K13" s="50"/>
      <c r="L13" s="50"/>
      <c r="M13" s="50">
        <f t="shared" si="0"/>
        <v>0</v>
      </c>
      <c r="N13" s="50">
        <f t="shared" si="1"/>
        <v>0</v>
      </c>
      <c r="O13" s="50">
        <f t="shared" si="2"/>
        <v>0</v>
      </c>
      <c r="P13" s="50">
        <f t="shared" si="3"/>
        <v>0</v>
      </c>
      <c r="Q13" s="96">
        <f t="shared" si="4"/>
        <v>0</v>
      </c>
      <c r="R13" s="50">
        <f t="shared" si="5"/>
        <v>0</v>
      </c>
    </row>
    <row r="14" spans="1:18" ht="25.5">
      <c r="A14" s="94"/>
      <c r="B14" s="59" t="s">
        <v>127</v>
      </c>
      <c r="C14" s="95">
        <v>100</v>
      </c>
      <c r="D14" s="95" t="s">
        <v>86</v>
      </c>
      <c r="E14" s="95" t="s">
        <v>200</v>
      </c>
      <c r="F14" s="50"/>
      <c r="G14" s="50"/>
      <c r="H14" s="50"/>
      <c r="I14" s="50"/>
      <c r="J14" s="50"/>
      <c r="K14" s="50"/>
      <c r="L14" s="50"/>
      <c r="M14" s="50">
        <f t="shared" si="0"/>
        <v>0</v>
      </c>
      <c r="N14" s="50">
        <f t="shared" si="1"/>
        <v>0</v>
      </c>
      <c r="O14" s="50">
        <f t="shared" si="2"/>
        <v>0</v>
      </c>
      <c r="P14" s="50">
        <f t="shared" si="3"/>
        <v>0</v>
      </c>
      <c r="Q14" s="96">
        <f t="shared" si="4"/>
        <v>0</v>
      </c>
      <c r="R14" s="50">
        <f t="shared" si="5"/>
        <v>0</v>
      </c>
    </row>
    <row r="15" spans="1:18">
      <c r="A15" s="94"/>
      <c r="B15" s="59" t="s">
        <v>128</v>
      </c>
      <c r="C15" s="95">
        <v>100</v>
      </c>
      <c r="D15" s="95"/>
      <c r="E15" s="95" t="s">
        <v>200</v>
      </c>
      <c r="F15" s="50"/>
      <c r="G15" s="50"/>
      <c r="H15" s="50"/>
      <c r="I15" s="50"/>
      <c r="J15" s="50"/>
      <c r="K15" s="50"/>
      <c r="L15" s="50"/>
      <c r="M15" s="50">
        <f t="shared" si="0"/>
        <v>0</v>
      </c>
      <c r="N15" s="50">
        <f t="shared" si="1"/>
        <v>0</v>
      </c>
      <c r="O15" s="50">
        <f t="shared" si="2"/>
        <v>0</v>
      </c>
      <c r="P15" s="50">
        <f t="shared" si="3"/>
        <v>0</v>
      </c>
      <c r="Q15" s="96">
        <f t="shared" si="4"/>
        <v>0</v>
      </c>
      <c r="R15" s="50">
        <f t="shared" si="5"/>
        <v>0</v>
      </c>
    </row>
    <row r="16" spans="1:18" ht="25.5">
      <c r="A16" s="94"/>
      <c r="B16" s="59" t="s">
        <v>129</v>
      </c>
      <c r="C16" s="97">
        <v>100</v>
      </c>
      <c r="D16" s="95" t="s">
        <v>86</v>
      </c>
      <c r="E16" s="95" t="s">
        <v>200</v>
      </c>
      <c r="F16" s="50"/>
      <c r="G16" s="50"/>
      <c r="H16" s="50"/>
      <c r="I16" s="50"/>
      <c r="J16" s="50"/>
      <c r="K16" s="50"/>
      <c r="L16" s="50"/>
      <c r="M16" s="50">
        <f t="shared" si="0"/>
        <v>0</v>
      </c>
      <c r="N16" s="50">
        <f t="shared" si="1"/>
        <v>0</v>
      </c>
      <c r="O16" s="50">
        <f t="shared" si="2"/>
        <v>0</v>
      </c>
      <c r="P16" s="50">
        <f t="shared" si="3"/>
        <v>0</v>
      </c>
      <c r="Q16" s="96">
        <f t="shared" si="4"/>
        <v>0</v>
      </c>
      <c r="R16" s="50">
        <f t="shared" si="5"/>
        <v>0</v>
      </c>
    </row>
    <row r="17" spans="1:18" ht="25.5">
      <c r="A17" s="94"/>
      <c r="B17" s="58" t="s">
        <v>48</v>
      </c>
      <c r="C17" s="95">
        <v>100</v>
      </c>
      <c r="D17" s="95"/>
      <c r="E17" s="95" t="s">
        <v>200</v>
      </c>
      <c r="F17" s="50"/>
      <c r="G17" s="50"/>
      <c r="H17" s="50"/>
      <c r="I17" s="50"/>
      <c r="J17" s="50"/>
      <c r="K17" s="50"/>
      <c r="L17" s="50"/>
      <c r="M17" s="50">
        <f t="shared" ref="M17:M29" si="6">C17*F17</f>
        <v>0</v>
      </c>
      <c r="N17" s="50">
        <f t="shared" ref="N17:N29" si="7">C17*G17</f>
        <v>0</v>
      </c>
      <c r="O17" s="50">
        <f t="shared" ref="O17:O29" si="8">C17*H17</f>
        <v>0</v>
      </c>
      <c r="P17" s="50">
        <f t="shared" ref="P17:P29" si="9">C17*I17</f>
        <v>0</v>
      </c>
      <c r="Q17" s="96">
        <f t="shared" ref="Q17:Q29" si="10">C17*J17</f>
        <v>0</v>
      </c>
      <c r="R17" s="50">
        <f t="shared" ref="R17:R29" si="11">C17*K17</f>
        <v>0</v>
      </c>
    </row>
    <row r="18" spans="1:18" ht="48.75" customHeight="1">
      <c r="A18" s="94"/>
      <c r="B18" s="60" t="s">
        <v>130</v>
      </c>
      <c r="C18" s="98">
        <v>100</v>
      </c>
      <c r="D18" s="95" t="s">
        <v>86</v>
      </c>
      <c r="E18" s="95" t="s">
        <v>200</v>
      </c>
      <c r="F18" s="99"/>
      <c r="G18" s="99"/>
      <c r="H18" s="99"/>
      <c r="I18" s="99"/>
      <c r="J18" s="99"/>
      <c r="K18" s="99"/>
      <c r="L18" s="99"/>
      <c r="M18" s="50">
        <f t="shared" si="6"/>
        <v>0</v>
      </c>
      <c r="N18" s="50">
        <f t="shared" si="7"/>
        <v>0</v>
      </c>
      <c r="O18" s="50">
        <f t="shared" si="8"/>
        <v>0</v>
      </c>
      <c r="P18" s="50">
        <f t="shared" si="9"/>
        <v>0</v>
      </c>
      <c r="Q18" s="96">
        <f t="shared" si="10"/>
        <v>0</v>
      </c>
      <c r="R18" s="50">
        <f t="shared" si="11"/>
        <v>0</v>
      </c>
    </row>
    <row r="19" spans="1:18" ht="25.5">
      <c r="A19" s="94"/>
      <c r="B19" s="60" t="s">
        <v>50</v>
      </c>
      <c r="C19" s="100">
        <v>100</v>
      </c>
      <c r="D19" s="95"/>
      <c r="E19" s="95" t="s">
        <v>200</v>
      </c>
      <c r="F19" s="99"/>
      <c r="G19" s="99"/>
      <c r="H19" s="99"/>
      <c r="I19" s="99"/>
      <c r="J19" s="99"/>
      <c r="K19" s="99"/>
      <c r="L19" s="99"/>
      <c r="M19" s="50">
        <f t="shared" si="6"/>
        <v>0</v>
      </c>
      <c r="N19" s="50">
        <f t="shared" si="7"/>
        <v>0</v>
      </c>
      <c r="O19" s="50">
        <f t="shared" si="8"/>
        <v>0</v>
      </c>
      <c r="P19" s="50">
        <f t="shared" si="9"/>
        <v>0</v>
      </c>
      <c r="Q19" s="96">
        <f t="shared" si="10"/>
        <v>0</v>
      </c>
      <c r="R19" s="50">
        <f t="shared" si="11"/>
        <v>0</v>
      </c>
    </row>
    <row r="20" spans="1:18" ht="25.5">
      <c r="B20" s="60" t="s">
        <v>101</v>
      </c>
      <c r="C20" s="97">
        <v>200</v>
      </c>
      <c r="D20" s="95"/>
      <c r="E20" s="95" t="s">
        <v>200</v>
      </c>
      <c r="F20" s="50"/>
      <c r="G20" s="50"/>
      <c r="H20" s="50"/>
      <c r="I20" s="50"/>
      <c r="J20" s="50"/>
      <c r="K20" s="50"/>
      <c r="L20" s="50"/>
      <c r="M20" s="50">
        <f t="shared" si="6"/>
        <v>0</v>
      </c>
      <c r="N20" s="50">
        <f t="shared" si="7"/>
        <v>0</v>
      </c>
      <c r="O20" s="50">
        <f t="shared" si="8"/>
        <v>0</v>
      </c>
      <c r="P20" s="50">
        <f t="shared" si="9"/>
        <v>0</v>
      </c>
      <c r="Q20" s="96">
        <f t="shared" si="10"/>
        <v>0</v>
      </c>
      <c r="R20" s="50">
        <f t="shared" si="11"/>
        <v>0</v>
      </c>
    </row>
    <row r="21" spans="1:18" ht="38.25">
      <c r="A21" s="94"/>
      <c r="B21" s="58" t="s">
        <v>88</v>
      </c>
      <c r="C21" s="95">
        <v>200</v>
      </c>
      <c r="D21" s="95"/>
      <c r="E21" s="95" t="s">
        <v>102</v>
      </c>
      <c r="F21" s="99"/>
      <c r="G21" s="99"/>
      <c r="H21" s="99"/>
      <c r="I21" s="99"/>
      <c r="J21" s="99"/>
      <c r="K21" s="99"/>
      <c r="L21" s="99"/>
      <c r="M21" s="50">
        <f t="shared" si="6"/>
        <v>0</v>
      </c>
      <c r="N21" s="50">
        <f t="shared" si="7"/>
        <v>0</v>
      </c>
      <c r="O21" s="50">
        <f t="shared" si="8"/>
        <v>0</v>
      </c>
      <c r="P21" s="50">
        <f t="shared" si="9"/>
        <v>0</v>
      </c>
      <c r="Q21" s="96">
        <f t="shared" si="10"/>
        <v>0</v>
      </c>
      <c r="R21" s="50">
        <f t="shared" si="11"/>
        <v>0</v>
      </c>
    </row>
    <row r="22" spans="1:18" ht="25.5">
      <c r="A22" s="94"/>
      <c r="B22" s="58" t="s">
        <v>89</v>
      </c>
      <c r="C22" s="95">
        <v>100</v>
      </c>
      <c r="D22" s="95"/>
      <c r="E22" s="95" t="s">
        <v>200</v>
      </c>
      <c r="F22" s="99"/>
      <c r="G22" s="99"/>
      <c r="H22" s="99"/>
      <c r="I22" s="99"/>
      <c r="J22" s="99"/>
      <c r="K22" s="99"/>
      <c r="L22" s="99"/>
      <c r="M22" s="50">
        <f t="shared" si="6"/>
        <v>0</v>
      </c>
      <c r="N22" s="50">
        <f t="shared" si="7"/>
        <v>0</v>
      </c>
      <c r="O22" s="50">
        <f t="shared" si="8"/>
        <v>0</v>
      </c>
      <c r="P22" s="50">
        <f t="shared" si="9"/>
        <v>0</v>
      </c>
      <c r="Q22" s="96">
        <f t="shared" si="10"/>
        <v>0</v>
      </c>
      <c r="R22" s="50">
        <f t="shared" si="11"/>
        <v>0</v>
      </c>
    </row>
    <row r="23" spans="1:18" ht="63.75">
      <c r="A23" s="94"/>
      <c r="B23" s="58" t="s">
        <v>115</v>
      </c>
      <c r="C23" s="95">
        <v>100</v>
      </c>
      <c r="D23" s="95"/>
      <c r="E23" s="95" t="s">
        <v>200</v>
      </c>
      <c r="F23" s="99"/>
      <c r="G23" s="99"/>
      <c r="H23" s="99"/>
      <c r="I23" s="99"/>
      <c r="J23" s="99"/>
      <c r="K23" s="99"/>
      <c r="L23" s="99"/>
      <c r="M23" s="50">
        <f t="shared" si="6"/>
        <v>0</v>
      </c>
      <c r="N23" s="50">
        <f t="shared" si="7"/>
        <v>0</v>
      </c>
      <c r="O23" s="50">
        <f t="shared" si="8"/>
        <v>0</v>
      </c>
      <c r="P23" s="50">
        <f t="shared" si="9"/>
        <v>0</v>
      </c>
      <c r="Q23" s="96">
        <f t="shared" si="10"/>
        <v>0</v>
      </c>
      <c r="R23" s="50">
        <f t="shared" si="11"/>
        <v>0</v>
      </c>
    </row>
    <row r="24" spans="1:18" ht="38.25">
      <c r="A24" s="94"/>
      <c r="B24" s="58" t="s">
        <v>59</v>
      </c>
      <c r="C24" s="95">
        <v>100</v>
      </c>
      <c r="D24" s="97" t="s">
        <v>86</v>
      </c>
      <c r="E24" s="95" t="s">
        <v>200</v>
      </c>
      <c r="F24" s="99"/>
      <c r="G24" s="99"/>
      <c r="H24" s="99"/>
      <c r="I24" s="99"/>
      <c r="J24" s="99"/>
      <c r="K24" s="99"/>
      <c r="L24" s="99"/>
      <c r="M24" s="50">
        <f t="shared" si="6"/>
        <v>0</v>
      </c>
      <c r="N24" s="50">
        <f t="shared" si="7"/>
        <v>0</v>
      </c>
      <c r="O24" s="50">
        <f t="shared" si="8"/>
        <v>0</v>
      </c>
      <c r="P24" s="50">
        <f t="shared" si="9"/>
        <v>0</v>
      </c>
      <c r="Q24" s="96">
        <f t="shared" si="10"/>
        <v>0</v>
      </c>
      <c r="R24" s="50">
        <f t="shared" si="11"/>
        <v>0</v>
      </c>
    </row>
    <row r="25" spans="1:18" ht="25.5">
      <c r="A25" s="94"/>
      <c r="B25" s="58" t="s">
        <v>91</v>
      </c>
      <c r="C25" s="95">
        <v>200</v>
      </c>
      <c r="D25" s="101"/>
      <c r="E25" s="95" t="s">
        <v>200</v>
      </c>
      <c r="F25" s="99"/>
      <c r="G25" s="99"/>
      <c r="H25" s="99"/>
      <c r="I25" s="99"/>
      <c r="J25" s="99"/>
      <c r="K25" s="99"/>
      <c r="L25" s="99"/>
      <c r="M25" s="50">
        <f t="shared" si="6"/>
        <v>0</v>
      </c>
      <c r="N25" s="50">
        <f t="shared" si="7"/>
        <v>0</v>
      </c>
      <c r="O25" s="50">
        <f t="shared" si="8"/>
        <v>0</v>
      </c>
      <c r="P25" s="50">
        <f t="shared" si="9"/>
        <v>0</v>
      </c>
      <c r="Q25" s="96">
        <f t="shared" si="10"/>
        <v>0</v>
      </c>
      <c r="R25" s="50">
        <f t="shared" si="11"/>
        <v>0</v>
      </c>
    </row>
    <row r="26" spans="1:18" ht="25.5">
      <c r="A26" s="94"/>
      <c r="B26" s="61" t="s">
        <v>53</v>
      </c>
      <c r="C26" s="95">
        <v>100</v>
      </c>
      <c r="D26" s="97"/>
      <c r="E26" s="95" t="s">
        <v>200</v>
      </c>
      <c r="F26" s="99"/>
      <c r="G26" s="99"/>
      <c r="H26" s="99"/>
      <c r="I26" s="99"/>
      <c r="J26" s="99"/>
      <c r="K26" s="99"/>
      <c r="L26" s="99"/>
      <c r="M26" s="50">
        <f t="shared" si="6"/>
        <v>0</v>
      </c>
      <c r="N26" s="50">
        <f t="shared" si="7"/>
        <v>0</v>
      </c>
      <c r="O26" s="50">
        <f t="shared" si="8"/>
        <v>0</v>
      </c>
      <c r="P26" s="50">
        <f t="shared" si="9"/>
        <v>0</v>
      </c>
      <c r="Q26" s="96">
        <f t="shared" si="10"/>
        <v>0</v>
      </c>
      <c r="R26" s="50">
        <f t="shared" si="11"/>
        <v>0</v>
      </c>
    </row>
    <row r="27" spans="1:18">
      <c r="A27" s="94"/>
      <c r="B27" s="62" t="s">
        <v>239</v>
      </c>
      <c r="C27" s="95">
        <v>100</v>
      </c>
      <c r="D27" s="97" t="s">
        <v>86</v>
      </c>
      <c r="E27" s="95" t="s">
        <v>200</v>
      </c>
      <c r="F27" s="99"/>
      <c r="G27" s="99"/>
      <c r="H27" s="99"/>
      <c r="I27" s="99"/>
      <c r="J27" s="99"/>
      <c r="K27" s="99"/>
      <c r="L27" s="99"/>
      <c r="M27" s="50">
        <f t="shared" si="6"/>
        <v>0</v>
      </c>
      <c r="N27" s="50">
        <f t="shared" si="7"/>
        <v>0</v>
      </c>
      <c r="O27" s="50">
        <f t="shared" si="8"/>
        <v>0</v>
      </c>
      <c r="P27" s="50">
        <f t="shared" si="9"/>
        <v>0</v>
      </c>
      <c r="Q27" s="96">
        <f t="shared" si="10"/>
        <v>0</v>
      </c>
      <c r="R27" s="50">
        <f t="shared" si="11"/>
        <v>0</v>
      </c>
    </row>
    <row r="28" spans="1:18" ht="25.5">
      <c r="A28" s="94"/>
      <c r="B28" s="61" t="s">
        <v>131</v>
      </c>
      <c r="C28" s="95">
        <v>100</v>
      </c>
      <c r="D28" s="97" t="s">
        <v>86</v>
      </c>
      <c r="E28" s="95" t="s">
        <v>200</v>
      </c>
      <c r="F28" s="99"/>
      <c r="G28" s="99"/>
      <c r="H28" s="99"/>
      <c r="I28" s="99"/>
      <c r="J28" s="99"/>
      <c r="K28" s="99"/>
      <c r="L28" s="99"/>
      <c r="M28" s="50">
        <f t="shared" si="6"/>
        <v>0</v>
      </c>
      <c r="N28" s="50">
        <f t="shared" si="7"/>
        <v>0</v>
      </c>
      <c r="O28" s="50">
        <f t="shared" si="8"/>
        <v>0</v>
      </c>
      <c r="P28" s="50">
        <f t="shared" si="9"/>
        <v>0</v>
      </c>
      <c r="Q28" s="96">
        <f t="shared" si="10"/>
        <v>0</v>
      </c>
      <c r="R28" s="50">
        <f t="shared" si="11"/>
        <v>0</v>
      </c>
    </row>
    <row r="29" spans="1:18" ht="25.5">
      <c r="A29" s="94"/>
      <c r="B29" s="61" t="s">
        <v>49</v>
      </c>
      <c r="C29" s="95">
        <v>200</v>
      </c>
      <c r="D29" s="101"/>
      <c r="E29" s="95" t="s">
        <v>200</v>
      </c>
      <c r="F29" s="99"/>
      <c r="G29" s="99"/>
      <c r="H29" s="99"/>
      <c r="I29" s="99"/>
      <c r="J29" s="99"/>
      <c r="K29" s="99"/>
      <c r="L29" s="99"/>
      <c r="M29" s="50">
        <f t="shared" si="6"/>
        <v>0</v>
      </c>
      <c r="N29" s="50">
        <f t="shared" si="7"/>
        <v>0</v>
      </c>
      <c r="O29" s="50">
        <f t="shared" si="8"/>
        <v>0</v>
      </c>
      <c r="P29" s="50">
        <f t="shared" si="9"/>
        <v>0</v>
      </c>
      <c r="Q29" s="96">
        <f t="shared" si="10"/>
        <v>0</v>
      </c>
      <c r="R29" s="50">
        <f t="shared" si="11"/>
        <v>0</v>
      </c>
    </row>
    <row r="30" spans="1:18">
      <c r="A30" s="90"/>
      <c r="B30" s="56" t="s">
        <v>60</v>
      </c>
      <c r="C30" s="102"/>
      <c r="D30" s="102"/>
      <c r="E30" s="102"/>
      <c r="F30" s="91"/>
      <c r="G30" s="91"/>
      <c r="H30" s="91"/>
      <c r="I30" s="91"/>
      <c r="J30" s="91"/>
      <c r="K30" s="91"/>
      <c r="L30" s="91"/>
      <c r="M30" s="91"/>
      <c r="N30" s="91"/>
      <c r="O30" s="91"/>
      <c r="P30" s="91"/>
      <c r="Q30" s="91"/>
      <c r="R30" s="91"/>
    </row>
    <row r="31" spans="1:18" ht="38.25">
      <c r="A31" s="94"/>
      <c r="B31" s="58" t="s">
        <v>100</v>
      </c>
      <c r="C31" s="95">
        <v>100</v>
      </c>
      <c r="D31" s="95" t="s">
        <v>86</v>
      </c>
      <c r="E31" s="95" t="s">
        <v>200</v>
      </c>
      <c r="F31" s="50"/>
      <c r="G31" s="50"/>
      <c r="H31" s="50"/>
      <c r="I31" s="50"/>
      <c r="J31" s="50"/>
      <c r="K31" s="50"/>
      <c r="L31" s="50"/>
      <c r="M31" s="50">
        <f t="shared" ref="M31:M65" si="12">SUM(C31*F31)</f>
        <v>0</v>
      </c>
      <c r="N31" s="50">
        <f t="shared" ref="N31:N65" si="13">SUM(C31*G31)</f>
        <v>0</v>
      </c>
      <c r="O31" s="50">
        <f t="shared" ref="O31:O65" si="14">SUM(C31*H31)</f>
        <v>0</v>
      </c>
      <c r="P31" s="50">
        <f t="shared" ref="P31:P65" si="15">SUM(C31*I31)</f>
        <v>0</v>
      </c>
      <c r="Q31" s="96">
        <f t="shared" ref="Q31:Q65" si="16">SUM(C31*J31)</f>
        <v>0</v>
      </c>
      <c r="R31" s="50">
        <f t="shared" ref="R31:R65" si="17">SUM(C31*K31)</f>
        <v>0</v>
      </c>
    </row>
    <row r="32" spans="1:18" ht="38.25">
      <c r="A32" s="94"/>
      <c r="B32" s="58" t="s">
        <v>82</v>
      </c>
      <c r="C32" s="95">
        <v>100</v>
      </c>
      <c r="D32" s="95" t="s">
        <v>86</v>
      </c>
      <c r="E32" s="95" t="s">
        <v>200</v>
      </c>
      <c r="F32" s="99"/>
      <c r="G32" s="99"/>
      <c r="H32" s="99"/>
      <c r="I32" s="99"/>
      <c r="J32" s="99"/>
      <c r="K32" s="99"/>
      <c r="L32" s="99"/>
      <c r="M32" s="50">
        <f t="shared" si="12"/>
        <v>0</v>
      </c>
      <c r="N32" s="50">
        <f t="shared" si="13"/>
        <v>0</v>
      </c>
      <c r="O32" s="50">
        <f t="shared" si="14"/>
        <v>0</v>
      </c>
      <c r="P32" s="50">
        <f t="shared" si="15"/>
        <v>0</v>
      </c>
      <c r="Q32" s="96">
        <f t="shared" si="16"/>
        <v>0</v>
      </c>
      <c r="R32" s="50">
        <f t="shared" si="17"/>
        <v>0</v>
      </c>
    </row>
    <row r="33" spans="1:18" ht="79.5" customHeight="1">
      <c r="A33" s="94"/>
      <c r="B33" s="58" t="s">
        <v>90</v>
      </c>
      <c r="C33" s="95">
        <v>100</v>
      </c>
      <c r="D33" s="95" t="s">
        <v>86</v>
      </c>
      <c r="E33" s="95" t="s">
        <v>200</v>
      </c>
      <c r="F33" s="50"/>
      <c r="G33" s="50"/>
      <c r="H33" s="50"/>
      <c r="I33" s="50"/>
      <c r="J33" s="50"/>
      <c r="K33" s="50"/>
      <c r="L33" s="50"/>
      <c r="M33" s="50">
        <f t="shared" si="12"/>
        <v>0</v>
      </c>
      <c r="N33" s="50">
        <f t="shared" si="13"/>
        <v>0</v>
      </c>
      <c r="O33" s="50">
        <f t="shared" si="14"/>
        <v>0</v>
      </c>
      <c r="P33" s="50">
        <f t="shared" si="15"/>
        <v>0</v>
      </c>
      <c r="Q33" s="96">
        <f t="shared" si="16"/>
        <v>0</v>
      </c>
      <c r="R33" s="50">
        <f t="shared" si="17"/>
        <v>0</v>
      </c>
    </row>
    <row r="34" spans="1:18" ht="48.75" customHeight="1">
      <c r="A34" s="94"/>
      <c r="B34" s="63" t="s">
        <v>132</v>
      </c>
      <c r="C34" s="95">
        <v>100</v>
      </c>
      <c r="D34" s="95" t="s">
        <v>86</v>
      </c>
      <c r="E34" s="95" t="s">
        <v>200</v>
      </c>
      <c r="F34" s="50"/>
      <c r="G34" s="50"/>
      <c r="H34" s="50"/>
      <c r="I34" s="50"/>
      <c r="J34" s="50"/>
      <c r="K34" s="50"/>
      <c r="L34" s="50"/>
      <c r="M34" s="50">
        <f t="shared" si="12"/>
        <v>0</v>
      </c>
      <c r="N34" s="50">
        <f t="shared" si="13"/>
        <v>0</v>
      </c>
      <c r="O34" s="50">
        <f t="shared" si="14"/>
        <v>0</v>
      </c>
      <c r="P34" s="50">
        <f t="shared" si="15"/>
        <v>0</v>
      </c>
      <c r="Q34" s="96">
        <f t="shared" si="16"/>
        <v>0</v>
      </c>
      <c r="R34" s="50">
        <f t="shared" si="17"/>
        <v>0</v>
      </c>
    </row>
    <row r="35" spans="1:18" ht="48" customHeight="1">
      <c r="A35" s="94"/>
      <c r="B35" s="57" t="s">
        <v>62</v>
      </c>
      <c r="C35" s="98">
        <v>100</v>
      </c>
      <c r="D35" s="98" t="s">
        <v>86</v>
      </c>
      <c r="E35" s="98" t="s">
        <v>102</v>
      </c>
      <c r="F35" s="99"/>
      <c r="G35" s="99"/>
      <c r="H35" s="99"/>
      <c r="I35" s="99"/>
      <c r="J35" s="99"/>
      <c r="K35" s="99"/>
      <c r="L35" s="99"/>
      <c r="M35" s="50">
        <f t="shared" si="12"/>
        <v>0</v>
      </c>
      <c r="N35" s="50">
        <f t="shared" si="13"/>
        <v>0</v>
      </c>
      <c r="O35" s="50">
        <f t="shared" si="14"/>
        <v>0</v>
      </c>
      <c r="P35" s="50">
        <f t="shared" si="15"/>
        <v>0</v>
      </c>
      <c r="Q35" s="96">
        <f t="shared" si="16"/>
        <v>0</v>
      </c>
      <c r="R35" s="50">
        <f t="shared" si="17"/>
        <v>0</v>
      </c>
    </row>
    <row r="36" spans="1:18" ht="51">
      <c r="A36" s="94"/>
      <c r="B36" s="57" t="s">
        <v>113</v>
      </c>
      <c r="C36" s="95">
        <v>200</v>
      </c>
      <c r="D36" s="95"/>
      <c r="E36" s="95" t="s">
        <v>200</v>
      </c>
      <c r="F36" s="50"/>
      <c r="G36" s="50"/>
      <c r="H36" s="50"/>
      <c r="I36" s="50"/>
      <c r="J36" s="50"/>
      <c r="K36" s="50"/>
      <c r="L36" s="50"/>
      <c r="M36" s="50">
        <f t="shared" si="12"/>
        <v>0</v>
      </c>
      <c r="N36" s="50">
        <f t="shared" si="13"/>
        <v>0</v>
      </c>
      <c r="O36" s="50">
        <f t="shared" si="14"/>
        <v>0</v>
      </c>
      <c r="P36" s="50">
        <f t="shared" si="15"/>
        <v>0</v>
      </c>
      <c r="Q36" s="96">
        <f t="shared" si="16"/>
        <v>0</v>
      </c>
      <c r="R36" s="50">
        <f t="shared" si="17"/>
        <v>0</v>
      </c>
    </row>
    <row r="37" spans="1:18" ht="51">
      <c r="A37" s="94"/>
      <c r="B37" s="63" t="s">
        <v>93</v>
      </c>
      <c r="C37" s="95">
        <v>200</v>
      </c>
      <c r="D37" s="95"/>
      <c r="E37" s="95" t="s">
        <v>200</v>
      </c>
      <c r="F37" s="50"/>
      <c r="G37" s="50"/>
      <c r="H37" s="50"/>
      <c r="I37" s="50"/>
      <c r="J37" s="50"/>
      <c r="K37" s="50"/>
      <c r="L37" s="50"/>
      <c r="M37" s="50">
        <f t="shared" si="12"/>
        <v>0</v>
      </c>
      <c r="N37" s="50">
        <f t="shared" si="13"/>
        <v>0</v>
      </c>
      <c r="O37" s="50">
        <f t="shared" si="14"/>
        <v>0</v>
      </c>
      <c r="P37" s="50">
        <f t="shared" si="15"/>
        <v>0</v>
      </c>
      <c r="Q37" s="96">
        <f t="shared" si="16"/>
        <v>0</v>
      </c>
      <c r="R37" s="50">
        <f t="shared" si="17"/>
        <v>0</v>
      </c>
    </row>
    <row r="38" spans="1:18" ht="32.25" customHeight="1">
      <c r="A38" s="94"/>
      <c r="B38" s="63" t="s">
        <v>92</v>
      </c>
      <c r="C38" s="95">
        <v>100</v>
      </c>
      <c r="E38" s="95" t="s">
        <v>200</v>
      </c>
      <c r="F38" s="50"/>
      <c r="G38" s="50"/>
      <c r="H38" s="50"/>
      <c r="I38" s="50"/>
      <c r="J38" s="50"/>
      <c r="K38" s="50"/>
      <c r="L38" s="50"/>
      <c r="M38" s="50">
        <f t="shared" si="12"/>
        <v>0</v>
      </c>
      <c r="N38" s="50">
        <f t="shared" si="13"/>
        <v>0</v>
      </c>
      <c r="O38" s="50">
        <f t="shared" si="14"/>
        <v>0</v>
      </c>
      <c r="P38" s="50">
        <f t="shared" si="15"/>
        <v>0</v>
      </c>
      <c r="Q38" s="96">
        <f t="shared" si="16"/>
        <v>0</v>
      </c>
      <c r="R38" s="50">
        <f t="shared" si="17"/>
        <v>0</v>
      </c>
    </row>
    <row r="39" spans="1:18" ht="38.25">
      <c r="A39" s="94"/>
      <c r="B39" s="63" t="s">
        <v>87</v>
      </c>
      <c r="C39" s="95">
        <v>200</v>
      </c>
      <c r="D39" s="95"/>
      <c r="E39" s="95" t="s">
        <v>102</v>
      </c>
      <c r="F39" s="50"/>
      <c r="G39" s="50"/>
      <c r="H39" s="50"/>
      <c r="I39" s="50"/>
      <c r="J39" s="50"/>
      <c r="K39" s="50"/>
      <c r="L39" s="50"/>
      <c r="M39" s="50">
        <f t="shared" si="12"/>
        <v>0</v>
      </c>
      <c r="N39" s="50">
        <f t="shared" si="13"/>
        <v>0</v>
      </c>
      <c r="O39" s="50">
        <f t="shared" si="14"/>
        <v>0</v>
      </c>
      <c r="P39" s="50">
        <f t="shared" si="15"/>
        <v>0</v>
      </c>
      <c r="Q39" s="96">
        <f t="shared" si="16"/>
        <v>0</v>
      </c>
      <c r="R39" s="50">
        <f t="shared" si="17"/>
        <v>0</v>
      </c>
    </row>
    <row r="40" spans="1:18">
      <c r="A40" s="50"/>
      <c r="B40" s="60" t="s">
        <v>103</v>
      </c>
      <c r="C40" s="95">
        <v>100</v>
      </c>
      <c r="D40" s="98" t="s">
        <v>86</v>
      </c>
      <c r="E40" s="95" t="s">
        <v>200</v>
      </c>
      <c r="F40" s="50"/>
      <c r="G40" s="50"/>
      <c r="H40" s="50"/>
      <c r="I40" s="50"/>
      <c r="J40" s="50"/>
      <c r="K40" s="50"/>
      <c r="L40" s="50"/>
      <c r="M40" s="50">
        <f t="shared" si="12"/>
        <v>0</v>
      </c>
      <c r="N40" s="50">
        <f t="shared" si="13"/>
        <v>0</v>
      </c>
      <c r="O40" s="50">
        <f t="shared" si="14"/>
        <v>0</v>
      </c>
      <c r="P40" s="50">
        <f t="shared" si="15"/>
        <v>0</v>
      </c>
      <c r="Q40" s="96">
        <f t="shared" si="16"/>
        <v>0</v>
      </c>
      <c r="R40" s="50">
        <f t="shared" si="17"/>
        <v>0</v>
      </c>
    </row>
    <row r="41" spans="1:18" ht="25.5">
      <c r="B41" s="60" t="s">
        <v>133</v>
      </c>
      <c r="C41" s="100">
        <v>100</v>
      </c>
      <c r="D41" s="98" t="s">
        <v>86</v>
      </c>
      <c r="E41" s="95" t="s">
        <v>200</v>
      </c>
      <c r="F41" s="50"/>
      <c r="G41" s="50"/>
      <c r="H41" s="50"/>
      <c r="I41" s="50"/>
      <c r="J41" s="50"/>
      <c r="K41" s="50"/>
      <c r="L41" s="50"/>
      <c r="M41" s="50">
        <f t="shared" si="12"/>
        <v>0</v>
      </c>
      <c r="N41" s="50">
        <f t="shared" si="13"/>
        <v>0</v>
      </c>
      <c r="O41" s="50">
        <f t="shared" si="14"/>
        <v>0</v>
      </c>
      <c r="P41" s="50">
        <f t="shared" si="15"/>
        <v>0</v>
      </c>
      <c r="Q41" s="96">
        <f t="shared" si="16"/>
        <v>0</v>
      </c>
      <c r="R41" s="50">
        <f t="shared" si="17"/>
        <v>0</v>
      </c>
    </row>
    <row r="42" spans="1:18" ht="43.5" customHeight="1">
      <c r="A42" s="94"/>
      <c r="B42" s="60" t="s">
        <v>134</v>
      </c>
      <c r="C42" s="95">
        <v>100</v>
      </c>
      <c r="D42" s="95"/>
      <c r="E42" s="95" t="s">
        <v>200</v>
      </c>
      <c r="F42" s="50"/>
      <c r="G42" s="50"/>
      <c r="H42" s="50"/>
      <c r="I42" s="50"/>
      <c r="J42" s="50"/>
      <c r="K42" s="50"/>
      <c r="L42" s="50"/>
      <c r="M42" s="50">
        <f t="shared" si="12"/>
        <v>0</v>
      </c>
      <c r="N42" s="50">
        <f t="shared" si="13"/>
        <v>0</v>
      </c>
      <c r="O42" s="50">
        <f t="shared" si="14"/>
        <v>0</v>
      </c>
      <c r="P42" s="50">
        <f t="shared" si="15"/>
        <v>0</v>
      </c>
      <c r="Q42" s="96">
        <f t="shared" si="16"/>
        <v>0</v>
      </c>
      <c r="R42" s="50">
        <f t="shared" si="17"/>
        <v>0</v>
      </c>
    </row>
    <row r="43" spans="1:18" ht="63.75">
      <c r="A43" s="94"/>
      <c r="B43" s="61" t="s">
        <v>201</v>
      </c>
      <c r="C43" s="95">
        <v>100</v>
      </c>
      <c r="D43" s="95" t="s">
        <v>86</v>
      </c>
      <c r="E43" s="95" t="s">
        <v>200</v>
      </c>
      <c r="F43" s="99"/>
      <c r="G43" s="99"/>
      <c r="H43" s="99"/>
      <c r="I43" s="99"/>
      <c r="J43" s="99"/>
      <c r="K43" s="99"/>
      <c r="L43" s="99"/>
      <c r="M43" s="50">
        <f t="shared" si="12"/>
        <v>0</v>
      </c>
      <c r="N43" s="50">
        <f t="shared" si="13"/>
        <v>0</v>
      </c>
      <c r="O43" s="50">
        <f t="shared" si="14"/>
        <v>0</v>
      </c>
      <c r="P43" s="50">
        <f t="shared" si="15"/>
        <v>0</v>
      </c>
      <c r="Q43" s="96">
        <f t="shared" si="16"/>
        <v>0</v>
      </c>
      <c r="R43" s="50">
        <f t="shared" si="17"/>
        <v>0</v>
      </c>
    </row>
    <row r="44" spans="1:18" ht="47.25" customHeight="1">
      <c r="A44" s="94"/>
      <c r="B44" s="60" t="s">
        <v>135</v>
      </c>
      <c r="C44" s="95">
        <v>200</v>
      </c>
      <c r="D44" s="95"/>
      <c r="E44" s="95" t="s">
        <v>200</v>
      </c>
      <c r="F44" s="99"/>
      <c r="G44" s="99"/>
      <c r="H44" s="99"/>
      <c r="I44" s="99"/>
      <c r="J44" s="99"/>
      <c r="K44" s="99"/>
      <c r="L44" s="99"/>
      <c r="M44" s="50">
        <f t="shared" si="12"/>
        <v>0</v>
      </c>
      <c r="N44" s="50">
        <f t="shared" si="13"/>
        <v>0</v>
      </c>
      <c r="O44" s="50">
        <f t="shared" si="14"/>
        <v>0</v>
      </c>
      <c r="P44" s="50">
        <f t="shared" si="15"/>
        <v>0</v>
      </c>
      <c r="Q44" s="96">
        <f t="shared" si="16"/>
        <v>0</v>
      </c>
      <c r="R44" s="50">
        <f t="shared" si="17"/>
        <v>0</v>
      </c>
    </row>
    <row r="45" spans="1:18" ht="62.25" customHeight="1">
      <c r="A45" s="94"/>
      <c r="B45" s="63" t="s">
        <v>136</v>
      </c>
      <c r="C45" s="95">
        <v>200</v>
      </c>
      <c r="D45" s="95"/>
      <c r="E45" s="95" t="s">
        <v>200</v>
      </c>
      <c r="F45" s="99"/>
      <c r="G45" s="99"/>
      <c r="H45" s="99"/>
      <c r="I45" s="99"/>
      <c r="J45" s="99"/>
      <c r="K45" s="99"/>
      <c r="L45" s="99"/>
      <c r="M45" s="50">
        <f t="shared" si="12"/>
        <v>0</v>
      </c>
      <c r="N45" s="50">
        <f t="shared" si="13"/>
        <v>0</v>
      </c>
      <c r="O45" s="50">
        <f t="shared" si="14"/>
        <v>0</v>
      </c>
      <c r="P45" s="50">
        <f t="shared" si="15"/>
        <v>0</v>
      </c>
      <c r="Q45" s="96">
        <f t="shared" si="16"/>
        <v>0</v>
      </c>
      <c r="R45" s="50">
        <f t="shared" si="17"/>
        <v>0</v>
      </c>
    </row>
    <row r="46" spans="1:18" ht="25.5">
      <c r="A46" s="94"/>
      <c r="B46" s="63" t="s">
        <v>258</v>
      </c>
      <c r="C46" s="95">
        <v>400</v>
      </c>
      <c r="D46" s="95"/>
      <c r="E46" s="95" t="s">
        <v>200</v>
      </c>
      <c r="F46" s="99"/>
      <c r="G46" s="99"/>
      <c r="H46" s="99"/>
      <c r="I46" s="99"/>
      <c r="J46" s="99"/>
      <c r="K46" s="99"/>
      <c r="L46" s="99"/>
      <c r="M46" s="50">
        <f t="shared" si="12"/>
        <v>0</v>
      </c>
      <c r="N46" s="50">
        <f t="shared" si="13"/>
        <v>0</v>
      </c>
      <c r="O46" s="50">
        <f t="shared" si="14"/>
        <v>0</v>
      </c>
      <c r="P46" s="50">
        <f t="shared" si="15"/>
        <v>0</v>
      </c>
      <c r="Q46" s="96">
        <f t="shared" si="16"/>
        <v>0</v>
      </c>
      <c r="R46" s="50">
        <f t="shared" si="17"/>
        <v>0</v>
      </c>
    </row>
    <row r="47" spans="1:18" ht="38.25">
      <c r="A47" s="94"/>
      <c r="B47" s="57" t="s">
        <v>104</v>
      </c>
      <c r="C47" s="95">
        <v>200</v>
      </c>
      <c r="D47" s="95"/>
      <c r="E47" s="95" t="s">
        <v>200</v>
      </c>
      <c r="F47" s="99"/>
      <c r="G47" s="99"/>
      <c r="H47" s="99"/>
      <c r="I47" s="99"/>
      <c r="J47" s="99"/>
      <c r="K47" s="99"/>
      <c r="L47" s="99"/>
      <c r="M47" s="50">
        <f t="shared" si="12"/>
        <v>0</v>
      </c>
      <c r="N47" s="50">
        <f t="shared" si="13"/>
        <v>0</v>
      </c>
      <c r="O47" s="50">
        <f t="shared" si="14"/>
        <v>0</v>
      </c>
      <c r="P47" s="50">
        <f t="shared" si="15"/>
        <v>0</v>
      </c>
      <c r="Q47" s="96">
        <f t="shared" si="16"/>
        <v>0</v>
      </c>
      <c r="R47" s="50">
        <f t="shared" si="17"/>
        <v>0</v>
      </c>
    </row>
    <row r="48" spans="1:18">
      <c r="A48" s="94"/>
      <c r="B48" s="57" t="s">
        <v>83</v>
      </c>
      <c r="C48" s="95">
        <v>100</v>
      </c>
      <c r="D48" s="95"/>
      <c r="E48" s="95" t="s">
        <v>200</v>
      </c>
      <c r="F48" s="99"/>
      <c r="G48" s="99"/>
      <c r="H48" s="99"/>
      <c r="I48" s="99"/>
      <c r="J48" s="99"/>
      <c r="K48" s="99"/>
      <c r="L48" s="99"/>
      <c r="M48" s="50">
        <f t="shared" si="12"/>
        <v>0</v>
      </c>
      <c r="N48" s="50">
        <f t="shared" si="13"/>
        <v>0</v>
      </c>
      <c r="O48" s="50">
        <f t="shared" si="14"/>
        <v>0</v>
      </c>
      <c r="P48" s="50">
        <f t="shared" si="15"/>
        <v>0</v>
      </c>
      <c r="Q48" s="96">
        <f t="shared" si="16"/>
        <v>0</v>
      </c>
      <c r="R48" s="50">
        <f t="shared" si="17"/>
        <v>0</v>
      </c>
    </row>
    <row r="49" spans="1:18">
      <c r="A49" s="94"/>
      <c r="B49" s="61" t="s">
        <v>105</v>
      </c>
      <c r="C49" s="97">
        <v>200</v>
      </c>
      <c r="D49" s="95"/>
      <c r="E49" s="95" t="s">
        <v>200</v>
      </c>
      <c r="F49" s="99"/>
      <c r="G49" s="99"/>
      <c r="H49" s="99"/>
      <c r="I49" s="99"/>
      <c r="J49" s="99"/>
      <c r="K49" s="99"/>
      <c r="L49" s="99"/>
      <c r="M49" s="50">
        <f t="shared" si="12"/>
        <v>0</v>
      </c>
      <c r="N49" s="50">
        <f t="shared" si="13"/>
        <v>0</v>
      </c>
      <c r="O49" s="50">
        <f t="shared" si="14"/>
        <v>0</v>
      </c>
      <c r="P49" s="50">
        <f t="shared" si="15"/>
        <v>0</v>
      </c>
      <c r="Q49" s="96">
        <f t="shared" si="16"/>
        <v>0</v>
      </c>
      <c r="R49" s="50">
        <f t="shared" si="17"/>
        <v>0</v>
      </c>
    </row>
    <row r="50" spans="1:18" ht="17.25" customHeight="1">
      <c r="A50" s="94"/>
      <c r="B50" s="61" t="s">
        <v>137</v>
      </c>
      <c r="C50" s="97">
        <v>300</v>
      </c>
      <c r="D50" s="95"/>
      <c r="E50" s="95" t="s">
        <v>200</v>
      </c>
      <c r="F50" s="99"/>
      <c r="G50" s="99"/>
      <c r="H50" s="99"/>
      <c r="I50" s="99"/>
      <c r="J50" s="99"/>
      <c r="K50" s="99"/>
      <c r="L50" s="99"/>
      <c r="M50" s="50">
        <f t="shared" si="12"/>
        <v>0</v>
      </c>
      <c r="N50" s="50">
        <f t="shared" si="13"/>
        <v>0</v>
      </c>
      <c r="O50" s="50">
        <f t="shared" si="14"/>
        <v>0</v>
      </c>
      <c r="P50" s="50">
        <f t="shared" si="15"/>
        <v>0</v>
      </c>
      <c r="Q50" s="96">
        <f t="shared" si="16"/>
        <v>0</v>
      </c>
      <c r="R50" s="50">
        <f t="shared" si="17"/>
        <v>0</v>
      </c>
    </row>
    <row r="51" spans="1:18" ht="38.25">
      <c r="A51" s="94"/>
      <c r="B51" s="60" t="s">
        <v>106</v>
      </c>
      <c r="C51" s="95">
        <v>100</v>
      </c>
      <c r="D51" s="95" t="s">
        <v>86</v>
      </c>
      <c r="E51" s="95" t="s">
        <v>200</v>
      </c>
      <c r="F51" s="99"/>
      <c r="G51" s="99"/>
      <c r="H51" s="99"/>
      <c r="I51" s="99"/>
      <c r="J51" s="99"/>
      <c r="K51" s="99"/>
      <c r="L51" s="99"/>
      <c r="M51" s="50">
        <f t="shared" si="12"/>
        <v>0</v>
      </c>
      <c r="N51" s="50">
        <f t="shared" si="13"/>
        <v>0</v>
      </c>
      <c r="O51" s="50">
        <f t="shared" si="14"/>
        <v>0</v>
      </c>
      <c r="P51" s="50">
        <f t="shared" si="15"/>
        <v>0</v>
      </c>
      <c r="Q51" s="96">
        <f t="shared" si="16"/>
        <v>0</v>
      </c>
      <c r="R51" s="50">
        <f t="shared" si="17"/>
        <v>0</v>
      </c>
    </row>
    <row r="52" spans="1:18" ht="38.25">
      <c r="A52" s="103"/>
      <c r="B52" s="60" t="s">
        <v>259</v>
      </c>
      <c r="C52" s="97">
        <v>100</v>
      </c>
      <c r="D52" s="95" t="s">
        <v>86</v>
      </c>
      <c r="E52" s="95" t="s">
        <v>200</v>
      </c>
      <c r="F52" s="50"/>
      <c r="G52" s="50"/>
      <c r="H52" s="50"/>
      <c r="I52" s="50"/>
      <c r="J52" s="50"/>
      <c r="K52" s="50"/>
      <c r="L52" s="50"/>
      <c r="M52" s="50">
        <f t="shared" si="12"/>
        <v>0</v>
      </c>
      <c r="N52" s="50">
        <f t="shared" si="13"/>
        <v>0</v>
      </c>
      <c r="O52" s="50">
        <f t="shared" si="14"/>
        <v>0</v>
      </c>
      <c r="P52" s="50">
        <f t="shared" si="15"/>
        <v>0</v>
      </c>
      <c r="Q52" s="96">
        <f t="shared" si="16"/>
        <v>0</v>
      </c>
      <c r="R52" s="50">
        <f t="shared" si="17"/>
        <v>0</v>
      </c>
    </row>
    <row r="53" spans="1:18" ht="25.5">
      <c r="A53" s="103"/>
      <c r="B53" s="58" t="s">
        <v>107</v>
      </c>
      <c r="C53" s="104">
        <v>100</v>
      </c>
      <c r="D53" s="104" t="s">
        <v>86</v>
      </c>
      <c r="E53" s="104" t="s">
        <v>102</v>
      </c>
      <c r="F53" s="61"/>
      <c r="G53" s="50"/>
      <c r="H53" s="50"/>
      <c r="I53" s="50"/>
      <c r="J53" s="50"/>
      <c r="K53" s="50"/>
      <c r="L53" s="50"/>
      <c r="M53" s="50">
        <f t="shared" si="12"/>
        <v>0</v>
      </c>
      <c r="N53" s="50">
        <f t="shared" si="13"/>
        <v>0</v>
      </c>
      <c r="O53" s="50">
        <f t="shared" si="14"/>
        <v>0</v>
      </c>
      <c r="P53" s="50">
        <f t="shared" si="15"/>
        <v>0</v>
      </c>
      <c r="Q53" s="96">
        <f t="shared" si="16"/>
        <v>0</v>
      </c>
      <c r="R53" s="50">
        <f t="shared" si="17"/>
        <v>0</v>
      </c>
    </row>
    <row r="54" spans="1:18" ht="25.5">
      <c r="A54" s="103"/>
      <c r="B54" s="58" t="s">
        <v>61</v>
      </c>
      <c r="C54" s="95">
        <v>100</v>
      </c>
      <c r="D54" s="95" t="s">
        <v>86</v>
      </c>
      <c r="E54" s="95" t="s">
        <v>200</v>
      </c>
      <c r="F54" s="61"/>
      <c r="G54" s="50"/>
      <c r="H54" s="50"/>
      <c r="I54" s="50"/>
      <c r="J54" s="50"/>
      <c r="K54" s="50"/>
      <c r="L54" s="50"/>
      <c r="M54" s="50">
        <f t="shared" si="12"/>
        <v>0</v>
      </c>
      <c r="N54" s="50">
        <f t="shared" si="13"/>
        <v>0</v>
      </c>
      <c r="O54" s="50">
        <f t="shared" si="14"/>
        <v>0</v>
      </c>
      <c r="P54" s="50">
        <f t="shared" si="15"/>
        <v>0</v>
      </c>
      <c r="Q54" s="96">
        <f t="shared" si="16"/>
        <v>0</v>
      </c>
      <c r="R54" s="50">
        <f t="shared" si="17"/>
        <v>0</v>
      </c>
    </row>
    <row r="55" spans="1:18" ht="25.5">
      <c r="A55" s="103"/>
      <c r="B55" s="57" t="s">
        <v>58</v>
      </c>
      <c r="C55" s="95">
        <v>200</v>
      </c>
      <c r="D55" s="95"/>
      <c r="E55" s="95" t="s">
        <v>200</v>
      </c>
      <c r="F55" s="50"/>
      <c r="G55" s="50"/>
      <c r="H55" s="50"/>
      <c r="I55" s="50"/>
      <c r="J55" s="50"/>
      <c r="K55" s="50"/>
      <c r="L55" s="50"/>
      <c r="M55" s="50">
        <f t="shared" si="12"/>
        <v>0</v>
      </c>
      <c r="N55" s="50">
        <f t="shared" si="13"/>
        <v>0</v>
      </c>
      <c r="O55" s="50">
        <f t="shared" si="14"/>
        <v>0</v>
      </c>
      <c r="P55" s="50">
        <f t="shared" si="15"/>
        <v>0</v>
      </c>
      <c r="Q55" s="96">
        <f t="shared" si="16"/>
        <v>0</v>
      </c>
      <c r="R55" s="50">
        <f t="shared" si="17"/>
        <v>0</v>
      </c>
    </row>
    <row r="56" spans="1:18" ht="51">
      <c r="A56" s="103"/>
      <c r="B56" s="58" t="s">
        <v>84</v>
      </c>
      <c r="C56" s="95">
        <v>100</v>
      </c>
      <c r="D56" s="95" t="s">
        <v>86</v>
      </c>
      <c r="E56" s="95" t="s">
        <v>200</v>
      </c>
      <c r="F56" s="50"/>
      <c r="G56" s="50"/>
      <c r="H56" s="50"/>
      <c r="I56" s="50"/>
      <c r="J56" s="50"/>
      <c r="K56" s="50"/>
      <c r="L56" s="50"/>
      <c r="M56" s="50">
        <f t="shared" si="12"/>
        <v>0</v>
      </c>
      <c r="N56" s="50">
        <f t="shared" si="13"/>
        <v>0</v>
      </c>
      <c r="O56" s="50">
        <f t="shared" si="14"/>
        <v>0</v>
      </c>
      <c r="P56" s="50">
        <f t="shared" si="15"/>
        <v>0</v>
      </c>
      <c r="Q56" s="96">
        <f t="shared" si="16"/>
        <v>0</v>
      </c>
      <c r="R56" s="50">
        <f t="shared" si="17"/>
        <v>0</v>
      </c>
    </row>
    <row r="57" spans="1:18">
      <c r="A57" s="103"/>
      <c r="B57" s="57" t="s">
        <v>78</v>
      </c>
      <c r="C57" s="95">
        <v>200</v>
      </c>
      <c r="D57" s="95"/>
      <c r="E57" s="95" t="s">
        <v>200</v>
      </c>
      <c r="F57" s="50"/>
      <c r="G57" s="50"/>
      <c r="H57" s="50"/>
      <c r="I57" s="50"/>
      <c r="J57" s="50"/>
      <c r="K57" s="50"/>
      <c r="L57" s="50"/>
      <c r="M57" s="50">
        <f t="shared" si="12"/>
        <v>0</v>
      </c>
      <c r="N57" s="50">
        <f t="shared" si="13"/>
        <v>0</v>
      </c>
      <c r="O57" s="50">
        <f t="shared" si="14"/>
        <v>0</v>
      </c>
      <c r="P57" s="50">
        <f t="shared" si="15"/>
        <v>0</v>
      </c>
      <c r="Q57" s="96">
        <f t="shared" si="16"/>
        <v>0</v>
      </c>
      <c r="R57" s="50">
        <f t="shared" si="17"/>
        <v>0</v>
      </c>
    </row>
    <row r="58" spans="1:18" ht="34.5" customHeight="1">
      <c r="A58" s="103"/>
      <c r="B58" s="57" t="s">
        <v>80</v>
      </c>
      <c r="C58" s="95">
        <v>100</v>
      </c>
      <c r="D58" s="95" t="s">
        <v>86</v>
      </c>
      <c r="E58" s="95" t="s">
        <v>200</v>
      </c>
      <c r="F58" s="50"/>
      <c r="G58" s="50"/>
      <c r="H58" s="50"/>
      <c r="I58" s="50"/>
      <c r="J58" s="50"/>
      <c r="K58" s="50"/>
      <c r="L58" s="50"/>
      <c r="M58" s="50">
        <f t="shared" si="12"/>
        <v>0</v>
      </c>
      <c r="N58" s="50">
        <f t="shared" si="13"/>
        <v>0</v>
      </c>
      <c r="O58" s="50">
        <f t="shared" si="14"/>
        <v>0</v>
      </c>
      <c r="P58" s="50">
        <f t="shared" si="15"/>
        <v>0</v>
      </c>
      <c r="Q58" s="96">
        <f t="shared" si="16"/>
        <v>0</v>
      </c>
      <c r="R58" s="50">
        <f t="shared" si="17"/>
        <v>0</v>
      </c>
    </row>
    <row r="59" spans="1:18">
      <c r="A59" s="103"/>
      <c r="B59" s="57" t="s">
        <v>79</v>
      </c>
      <c r="C59" s="95">
        <v>100</v>
      </c>
      <c r="D59" s="95" t="s">
        <v>86</v>
      </c>
      <c r="E59" s="95" t="s">
        <v>200</v>
      </c>
      <c r="F59" s="50"/>
      <c r="G59" s="50"/>
      <c r="H59" s="50"/>
      <c r="I59" s="50"/>
      <c r="J59" s="50"/>
      <c r="K59" s="50"/>
      <c r="L59" s="50"/>
      <c r="M59" s="50">
        <f t="shared" si="12"/>
        <v>0</v>
      </c>
      <c r="N59" s="50">
        <f t="shared" si="13"/>
        <v>0</v>
      </c>
      <c r="O59" s="50">
        <f t="shared" si="14"/>
        <v>0</v>
      </c>
      <c r="P59" s="50">
        <f t="shared" si="15"/>
        <v>0</v>
      </c>
      <c r="Q59" s="96">
        <f t="shared" si="16"/>
        <v>0</v>
      </c>
      <c r="R59" s="50">
        <f t="shared" si="17"/>
        <v>0</v>
      </c>
    </row>
    <row r="60" spans="1:18" ht="29.25" customHeight="1">
      <c r="A60" s="103"/>
      <c r="B60" s="57" t="s">
        <v>138</v>
      </c>
      <c r="C60" s="95">
        <v>100</v>
      </c>
      <c r="D60" s="95" t="s">
        <v>86</v>
      </c>
      <c r="E60" s="95" t="s">
        <v>200</v>
      </c>
      <c r="F60" s="50"/>
      <c r="G60" s="50"/>
      <c r="H60" s="50"/>
      <c r="I60" s="50"/>
      <c r="J60" s="50"/>
      <c r="K60" s="50"/>
      <c r="L60" s="50"/>
      <c r="M60" s="50">
        <f t="shared" si="12"/>
        <v>0</v>
      </c>
      <c r="N60" s="50">
        <f t="shared" si="13"/>
        <v>0</v>
      </c>
      <c r="O60" s="50">
        <f t="shared" si="14"/>
        <v>0</v>
      </c>
      <c r="P60" s="50">
        <f t="shared" si="15"/>
        <v>0</v>
      </c>
      <c r="Q60" s="96">
        <f t="shared" si="16"/>
        <v>0</v>
      </c>
      <c r="R60" s="50">
        <f t="shared" si="17"/>
        <v>0</v>
      </c>
    </row>
    <row r="61" spans="1:18" ht="51">
      <c r="A61" s="103"/>
      <c r="B61" s="62" t="s">
        <v>207</v>
      </c>
      <c r="C61" s="95">
        <v>200</v>
      </c>
      <c r="D61" s="95"/>
      <c r="E61" s="97" t="s">
        <v>102</v>
      </c>
      <c r="F61" s="50"/>
      <c r="G61" s="50"/>
      <c r="H61" s="50"/>
      <c r="I61" s="50"/>
      <c r="J61" s="50"/>
      <c r="K61" s="50"/>
      <c r="L61" s="50"/>
      <c r="M61" s="50"/>
      <c r="N61" s="50"/>
      <c r="O61" s="50"/>
      <c r="P61" s="50"/>
      <c r="Q61" s="96"/>
      <c r="R61" s="50"/>
    </row>
    <row r="62" spans="1:18" ht="38.25">
      <c r="A62" s="103"/>
      <c r="B62" s="57" t="s">
        <v>244</v>
      </c>
      <c r="C62" s="95">
        <v>200</v>
      </c>
      <c r="D62" s="95"/>
      <c r="E62" s="95" t="s">
        <v>200</v>
      </c>
      <c r="F62" s="50"/>
      <c r="G62" s="50"/>
      <c r="H62" s="50"/>
      <c r="I62" s="50"/>
      <c r="J62" s="50"/>
      <c r="K62" s="50"/>
      <c r="L62" s="50"/>
      <c r="M62" s="50">
        <f t="shared" si="12"/>
        <v>0</v>
      </c>
      <c r="N62" s="50">
        <f t="shared" si="13"/>
        <v>0</v>
      </c>
      <c r="O62" s="50">
        <f t="shared" si="14"/>
        <v>0</v>
      </c>
      <c r="P62" s="50">
        <f t="shared" si="15"/>
        <v>0</v>
      </c>
      <c r="Q62" s="96">
        <f t="shared" si="16"/>
        <v>0</v>
      </c>
      <c r="R62" s="50">
        <f t="shared" si="17"/>
        <v>0</v>
      </c>
    </row>
    <row r="63" spans="1:18" ht="51">
      <c r="A63" s="103"/>
      <c r="B63" s="57" t="s">
        <v>108</v>
      </c>
      <c r="C63" s="95">
        <v>100</v>
      </c>
      <c r="D63" s="95" t="s">
        <v>86</v>
      </c>
      <c r="E63" s="95" t="s">
        <v>102</v>
      </c>
      <c r="F63" s="50"/>
      <c r="G63" s="50"/>
      <c r="H63" s="50"/>
      <c r="I63" s="50"/>
      <c r="J63" s="50"/>
      <c r="K63" s="50"/>
      <c r="L63" s="50"/>
      <c r="M63" s="50">
        <f t="shared" si="12"/>
        <v>0</v>
      </c>
      <c r="N63" s="50">
        <f t="shared" si="13"/>
        <v>0</v>
      </c>
      <c r="O63" s="50">
        <f t="shared" si="14"/>
        <v>0</v>
      </c>
      <c r="P63" s="50">
        <f t="shared" si="15"/>
        <v>0</v>
      </c>
      <c r="Q63" s="96">
        <f t="shared" si="16"/>
        <v>0</v>
      </c>
      <c r="R63" s="50">
        <f t="shared" si="17"/>
        <v>0</v>
      </c>
    </row>
    <row r="64" spans="1:18">
      <c r="A64" s="103"/>
      <c r="B64" s="57" t="s">
        <v>94</v>
      </c>
      <c r="C64" s="95">
        <v>200</v>
      </c>
      <c r="D64" s="95"/>
      <c r="E64" s="95" t="s">
        <v>102</v>
      </c>
      <c r="F64" s="50"/>
      <c r="G64" s="50"/>
      <c r="H64" s="50"/>
      <c r="I64" s="50"/>
      <c r="J64" s="50"/>
      <c r="K64" s="50"/>
      <c r="L64" s="50"/>
      <c r="M64" s="50">
        <f t="shared" si="12"/>
        <v>0</v>
      </c>
      <c r="N64" s="50">
        <f t="shared" si="13"/>
        <v>0</v>
      </c>
      <c r="O64" s="50">
        <f t="shared" si="14"/>
        <v>0</v>
      </c>
      <c r="P64" s="50">
        <f t="shared" si="15"/>
        <v>0</v>
      </c>
      <c r="Q64" s="96">
        <f t="shared" si="16"/>
        <v>0</v>
      </c>
      <c r="R64" s="50">
        <f t="shared" si="17"/>
        <v>0</v>
      </c>
    </row>
    <row r="65" spans="1:18" ht="63.75">
      <c r="A65" s="103"/>
      <c r="B65" s="59" t="s">
        <v>81</v>
      </c>
      <c r="C65" s="95">
        <v>100</v>
      </c>
      <c r="D65" s="95" t="s">
        <v>86</v>
      </c>
      <c r="E65" s="95" t="s">
        <v>200</v>
      </c>
      <c r="F65" s="50"/>
      <c r="G65" s="50"/>
      <c r="H65" s="50"/>
      <c r="I65" s="50"/>
      <c r="J65" s="50"/>
      <c r="K65" s="50"/>
      <c r="L65" s="50"/>
      <c r="M65" s="50">
        <f t="shared" si="12"/>
        <v>0</v>
      </c>
      <c r="N65" s="50">
        <f t="shared" si="13"/>
        <v>0</v>
      </c>
      <c r="O65" s="50">
        <f t="shared" si="14"/>
        <v>0</v>
      </c>
      <c r="P65" s="50">
        <f t="shared" si="15"/>
        <v>0</v>
      </c>
      <c r="Q65" s="96">
        <f t="shared" si="16"/>
        <v>0</v>
      </c>
      <c r="R65" s="50">
        <f t="shared" si="17"/>
        <v>0</v>
      </c>
    </row>
    <row r="66" spans="1:18">
      <c r="A66" s="90"/>
      <c r="B66" s="56" t="s">
        <v>63</v>
      </c>
      <c r="C66" s="102" t="s">
        <v>97</v>
      </c>
      <c r="D66" s="102"/>
      <c r="E66" s="102"/>
      <c r="F66" s="91"/>
      <c r="G66" s="91"/>
      <c r="H66" s="91"/>
      <c r="I66" s="91"/>
      <c r="J66" s="91"/>
      <c r="K66" s="91"/>
      <c r="L66" s="91"/>
      <c r="M66" s="91"/>
      <c r="N66" s="91"/>
      <c r="O66" s="91"/>
      <c r="P66" s="91"/>
      <c r="Q66" s="91"/>
      <c r="R66" s="91"/>
    </row>
    <row r="67" spans="1:18">
      <c r="A67" s="94"/>
      <c r="B67" s="58" t="s">
        <v>202</v>
      </c>
      <c r="C67" s="95">
        <v>100</v>
      </c>
      <c r="D67" s="95" t="s">
        <v>86</v>
      </c>
      <c r="E67" s="95" t="s">
        <v>200</v>
      </c>
      <c r="F67" s="50"/>
      <c r="G67" s="50"/>
      <c r="H67" s="50"/>
      <c r="I67" s="50"/>
      <c r="J67" s="50"/>
      <c r="K67" s="50"/>
      <c r="L67" s="50"/>
      <c r="M67" s="50">
        <f t="shared" ref="M67:M73" si="18">SUM(C67*F67)</f>
        <v>0</v>
      </c>
      <c r="N67" s="50">
        <f t="shared" ref="N67:N73" si="19">SUM(C67*G67)</f>
        <v>0</v>
      </c>
      <c r="O67" s="50">
        <f t="shared" ref="O67:O73" si="20">SUM(C67*H67)</f>
        <v>0</v>
      </c>
      <c r="P67" s="50">
        <f t="shared" ref="P67:P73" si="21">SUM(C67*I67)</f>
        <v>0</v>
      </c>
      <c r="Q67" s="96">
        <f t="shared" ref="Q67:Q73" si="22">SUM(C67*J67)</f>
        <v>0</v>
      </c>
      <c r="R67" s="50">
        <f t="shared" ref="R67:R73" si="23">SUM(C67*K67)</f>
        <v>0</v>
      </c>
    </row>
    <row r="68" spans="1:18" ht="25.5">
      <c r="A68" s="94"/>
      <c r="B68" s="58" t="s">
        <v>203</v>
      </c>
      <c r="C68" s="95">
        <v>100</v>
      </c>
      <c r="D68" s="95" t="s">
        <v>86</v>
      </c>
      <c r="E68" s="95" t="s">
        <v>200</v>
      </c>
      <c r="F68" s="50"/>
      <c r="G68" s="50"/>
      <c r="H68" s="50"/>
      <c r="I68" s="50"/>
      <c r="J68" s="50"/>
      <c r="K68" s="50"/>
      <c r="L68" s="50"/>
      <c r="M68" s="50">
        <f t="shared" si="18"/>
        <v>0</v>
      </c>
      <c r="N68" s="50">
        <f t="shared" si="19"/>
        <v>0</v>
      </c>
      <c r="O68" s="50">
        <f t="shared" si="20"/>
        <v>0</v>
      </c>
      <c r="P68" s="50">
        <f t="shared" si="21"/>
        <v>0</v>
      </c>
      <c r="Q68" s="96">
        <f t="shared" si="22"/>
        <v>0</v>
      </c>
      <c r="R68" s="50">
        <f t="shared" si="23"/>
        <v>0</v>
      </c>
    </row>
    <row r="69" spans="1:18">
      <c r="A69" s="94"/>
      <c r="B69" s="61" t="s">
        <v>109</v>
      </c>
      <c r="C69" s="95">
        <v>100</v>
      </c>
      <c r="D69" s="95" t="s">
        <v>86</v>
      </c>
      <c r="E69" s="95" t="s">
        <v>200</v>
      </c>
      <c r="F69" s="50"/>
      <c r="G69" s="50"/>
      <c r="H69" s="50"/>
      <c r="I69" s="50"/>
      <c r="J69" s="50"/>
      <c r="K69" s="50"/>
      <c r="L69" s="50"/>
      <c r="M69" s="50">
        <f t="shared" si="18"/>
        <v>0</v>
      </c>
      <c r="N69" s="50">
        <f t="shared" si="19"/>
        <v>0</v>
      </c>
      <c r="O69" s="50">
        <f t="shared" si="20"/>
        <v>0</v>
      </c>
      <c r="P69" s="50">
        <f t="shared" si="21"/>
        <v>0</v>
      </c>
      <c r="Q69" s="96">
        <f t="shared" si="22"/>
        <v>0</v>
      </c>
      <c r="R69" s="50">
        <f t="shared" si="23"/>
        <v>0</v>
      </c>
    </row>
    <row r="70" spans="1:18" ht="25.5">
      <c r="A70" s="94"/>
      <c r="B70" s="61" t="s">
        <v>54</v>
      </c>
      <c r="C70" s="95">
        <v>100</v>
      </c>
      <c r="D70" s="95" t="s">
        <v>86</v>
      </c>
      <c r="E70" s="95" t="s">
        <v>200</v>
      </c>
      <c r="F70" s="50"/>
      <c r="G70" s="50"/>
      <c r="H70" s="50"/>
      <c r="I70" s="50"/>
      <c r="J70" s="50"/>
      <c r="K70" s="50"/>
      <c r="L70" s="50"/>
      <c r="M70" s="50">
        <f t="shared" si="18"/>
        <v>0</v>
      </c>
      <c r="N70" s="50">
        <f t="shared" si="19"/>
        <v>0</v>
      </c>
      <c r="O70" s="50">
        <f t="shared" si="20"/>
        <v>0</v>
      </c>
      <c r="P70" s="50">
        <f t="shared" si="21"/>
        <v>0</v>
      </c>
      <c r="Q70" s="96">
        <f t="shared" si="22"/>
        <v>0</v>
      </c>
      <c r="R70" s="50">
        <f t="shared" si="23"/>
        <v>0</v>
      </c>
    </row>
    <row r="71" spans="1:18" ht="25.5">
      <c r="A71" s="94"/>
      <c r="B71" s="57" t="s">
        <v>260</v>
      </c>
      <c r="C71" s="95">
        <v>100</v>
      </c>
      <c r="D71" s="95" t="s">
        <v>86</v>
      </c>
      <c r="E71" s="95" t="s">
        <v>200</v>
      </c>
      <c r="F71" s="50"/>
      <c r="G71" s="50"/>
      <c r="H71" s="50"/>
      <c r="I71" s="50"/>
      <c r="J71" s="50"/>
      <c r="K71" s="50"/>
      <c r="L71" s="50"/>
      <c r="M71" s="50">
        <f t="shared" si="18"/>
        <v>0</v>
      </c>
      <c r="N71" s="50">
        <f t="shared" si="19"/>
        <v>0</v>
      </c>
      <c r="O71" s="50">
        <f t="shared" si="20"/>
        <v>0</v>
      </c>
      <c r="P71" s="50">
        <f t="shared" si="21"/>
        <v>0</v>
      </c>
      <c r="Q71" s="96">
        <f t="shared" si="22"/>
        <v>0</v>
      </c>
      <c r="R71" s="50">
        <f t="shared" si="23"/>
        <v>0</v>
      </c>
    </row>
    <row r="72" spans="1:18" ht="25.5">
      <c r="A72" s="94"/>
      <c r="B72" s="57" t="s">
        <v>110</v>
      </c>
      <c r="C72" s="95">
        <v>100</v>
      </c>
      <c r="D72" s="95" t="s">
        <v>86</v>
      </c>
      <c r="E72" s="95" t="s">
        <v>200</v>
      </c>
      <c r="F72" s="50"/>
      <c r="G72" s="50"/>
      <c r="H72" s="50"/>
      <c r="I72" s="50"/>
      <c r="J72" s="50"/>
      <c r="K72" s="50"/>
      <c r="L72" s="50"/>
      <c r="M72" s="50">
        <f t="shared" si="18"/>
        <v>0</v>
      </c>
      <c r="N72" s="50">
        <f t="shared" si="19"/>
        <v>0</v>
      </c>
      <c r="O72" s="50">
        <f t="shared" si="20"/>
        <v>0</v>
      </c>
      <c r="P72" s="50">
        <f t="shared" si="21"/>
        <v>0</v>
      </c>
      <c r="Q72" s="96">
        <f t="shared" si="22"/>
        <v>0</v>
      </c>
      <c r="R72" s="50">
        <f t="shared" si="23"/>
        <v>0</v>
      </c>
    </row>
    <row r="73" spans="1:18">
      <c r="A73" s="103"/>
      <c r="B73" s="64" t="s">
        <v>111</v>
      </c>
      <c r="C73" s="95">
        <v>200</v>
      </c>
      <c r="D73" s="95"/>
      <c r="E73" s="95" t="s">
        <v>200</v>
      </c>
      <c r="F73" s="50"/>
      <c r="G73" s="50"/>
      <c r="H73" s="50"/>
      <c r="I73" s="50"/>
      <c r="J73" s="50"/>
      <c r="K73" s="50"/>
      <c r="L73" s="50"/>
      <c r="M73" s="50">
        <f t="shared" si="18"/>
        <v>0</v>
      </c>
      <c r="N73" s="50">
        <f t="shared" si="19"/>
        <v>0</v>
      </c>
      <c r="O73" s="50">
        <f t="shared" si="20"/>
        <v>0</v>
      </c>
      <c r="P73" s="50">
        <f t="shared" si="21"/>
        <v>0</v>
      </c>
      <c r="Q73" s="96">
        <f t="shared" si="22"/>
        <v>0</v>
      </c>
      <c r="R73" s="50">
        <f t="shared" si="23"/>
        <v>0</v>
      </c>
    </row>
    <row r="74" spans="1:18">
      <c r="A74" s="105"/>
      <c r="B74" s="65" t="s">
        <v>64</v>
      </c>
      <c r="C74" s="102"/>
      <c r="D74" s="102"/>
      <c r="E74" s="102"/>
      <c r="F74" s="91"/>
      <c r="G74" s="91"/>
      <c r="H74" s="91"/>
      <c r="I74" s="91"/>
      <c r="J74" s="91"/>
      <c r="K74" s="91"/>
      <c r="L74" s="91"/>
      <c r="M74" s="91"/>
      <c r="N74" s="91"/>
      <c r="O74" s="91"/>
      <c r="P74" s="91"/>
      <c r="Q74" s="91"/>
      <c r="R74" s="91"/>
    </row>
    <row r="75" spans="1:18" ht="25.5">
      <c r="A75" s="103"/>
      <c r="B75" s="64" t="s">
        <v>95</v>
      </c>
      <c r="C75" s="95">
        <v>100</v>
      </c>
      <c r="D75" s="95" t="s">
        <v>86</v>
      </c>
      <c r="E75" s="95"/>
      <c r="F75" s="50"/>
      <c r="G75" s="50"/>
      <c r="H75" s="50"/>
      <c r="I75" s="50"/>
      <c r="J75" s="50"/>
      <c r="K75" s="50"/>
      <c r="L75" s="50"/>
      <c r="M75" s="50">
        <f t="shared" ref="M75:M90" si="24">SUM(C75*F75)</f>
        <v>0</v>
      </c>
      <c r="N75" s="50">
        <f t="shared" ref="N75:N90" si="25">SUM(C75*G75)</f>
        <v>0</v>
      </c>
      <c r="O75" s="50">
        <f t="shared" ref="O75:O90" si="26">SUM(C75*H75)</f>
        <v>0</v>
      </c>
      <c r="P75" s="50">
        <f t="shared" ref="P75:P90" si="27">SUM(C75*I75)</f>
        <v>0</v>
      </c>
      <c r="Q75" s="96">
        <f t="shared" ref="Q75:Q90" si="28">SUM(C75*J75)</f>
        <v>0</v>
      </c>
      <c r="R75" s="50">
        <f t="shared" ref="R75:R90" si="29">SUM(C75*K75)</f>
        <v>0</v>
      </c>
    </row>
    <row r="76" spans="1:18" ht="51">
      <c r="A76" s="103"/>
      <c r="B76" s="66" t="s">
        <v>204</v>
      </c>
      <c r="C76" s="95">
        <v>100</v>
      </c>
      <c r="D76" s="95" t="s">
        <v>86</v>
      </c>
      <c r="E76" s="95"/>
      <c r="F76" s="50"/>
      <c r="G76" s="50"/>
      <c r="H76" s="50"/>
      <c r="I76" s="50"/>
      <c r="J76" s="50"/>
      <c r="K76" s="50"/>
      <c r="L76" s="50"/>
      <c r="M76" s="50">
        <f t="shared" si="24"/>
        <v>0</v>
      </c>
      <c r="N76" s="50">
        <f t="shared" si="25"/>
        <v>0</v>
      </c>
      <c r="O76" s="50">
        <f t="shared" si="26"/>
        <v>0</v>
      </c>
      <c r="P76" s="50">
        <f t="shared" si="27"/>
        <v>0</v>
      </c>
      <c r="Q76" s="96">
        <f t="shared" si="28"/>
        <v>0</v>
      </c>
      <c r="R76" s="50">
        <f t="shared" si="29"/>
        <v>0</v>
      </c>
    </row>
    <row r="77" spans="1:18" ht="51">
      <c r="A77" s="103"/>
      <c r="B77" s="67" t="s">
        <v>205</v>
      </c>
      <c r="C77" s="95">
        <v>100</v>
      </c>
      <c r="D77" s="95" t="s">
        <v>86</v>
      </c>
      <c r="E77" s="95"/>
      <c r="F77" s="50"/>
      <c r="G77" s="50"/>
      <c r="H77" s="50"/>
      <c r="I77" s="50"/>
      <c r="J77" s="50"/>
      <c r="K77" s="50"/>
      <c r="L77" s="50"/>
      <c r="M77" s="50">
        <f t="shared" si="24"/>
        <v>0</v>
      </c>
      <c r="N77" s="50">
        <f t="shared" si="25"/>
        <v>0</v>
      </c>
      <c r="O77" s="50">
        <f t="shared" si="26"/>
        <v>0</v>
      </c>
      <c r="P77" s="50">
        <f t="shared" si="27"/>
        <v>0</v>
      </c>
      <c r="Q77" s="96">
        <f t="shared" si="28"/>
        <v>0</v>
      </c>
      <c r="R77" s="50">
        <f t="shared" si="29"/>
        <v>0</v>
      </c>
    </row>
    <row r="78" spans="1:18" ht="25.5">
      <c r="A78" s="103"/>
      <c r="B78" s="67" t="s">
        <v>52</v>
      </c>
      <c r="C78" s="95">
        <v>100</v>
      </c>
      <c r="D78" s="95" t="s">
        <v>86</v>
      </c>
      <c r="E78" s="95"/>
      <c r="F78" s="50"/>
      <c r="G78" s="50"/>
      <c r="H78" s="50"/>
      <c r="I78" s="50"/>
      <c r="J78" s="50"/>
      <c r="K78" s="50"/>
      <c r="L78" s="50"/>
      <c r="M78" s="50">
        <f t="shared" si="24"/>
        <v>0</v>
      </c>
      <c r="N78" s="50">
        <f t="shared" si="25"/>
        <v>0</v>
      </c>
      <c r="O78" s="50">
        <f t="shared" si="26"/>
        <v>0</v>
      </c>
      <c r="P78" s="50">
        <f t="shared" si="27"/>
        <v>0</v>
      </c>
      <c r="Q78" s="96">
        <f t="shared" si="28"/>
        <v>0</v>
      </c>
      <c r="R78" s="50">
        <f t="shared" si="29"/>
        <v>0</v>
      </c>
    </row>
    <row r="79" spans="1:18" ht="25.5">
      <c r="A79" s="103"/>
      <c r="B79" s="50" t="s">
        <v>51</v>
      </c>
      <c r="C79" s="95">
        <v>100</v>
      </c>
      <c r="D79" s="95" t="s">
        <v>86</v>
      </c>
      <c r="E79" s="95"/>
      <c r="F79" s="50"/>
      <c r="G79" s="50"/>
      <c r="H79" s="50"/>
      <c r="I79" s="50"/>
      <c r="J79" s="50"/>
      <c r="K79" s="50"/>
      <c r="L79" s="50"/>
      <c r="M79" s="50">
        <f t="shared" si="24"/>
        <v>0</v>
      </c>
      <c r="N79" s="50">
        <f t="shared" si="25"/>
        <v>0</v>
      </c>
      <c r="O79" s="50">
        <f t="shared" si="26"/>
        <v>0</v>
      </c>
      <c r="P79" s="50">
        <f t="shared" si="27"/>
        <v>0</v>
      </c>
      <c r="Q79" s="96">
        <f t="shared" si="28"/>
        <v>0</v>
      </c>
      <c r="R79" s="50">
        <f t="shared" si="29"/>
        <v>0</v>
      </c>
    </row>
    <row r="80" spans="1:18" ht="25.5">
      <c r="A80" s="103"/>
      <c r="B80" s="64" t="s">
        <v>139</v>
      </c>
      <c r="C80" s="95">
        <v>100</v>
      </c>
      <c r="D80" s="95" t="s">
        <v>86</v>
      </c>
      <c r="E80" s="95"/>
      <c r="F80" s="50"/>
      <c r="G80" s="50"/>
      <c r="H80" s="50"/>
      <c r="I80" s="50"/>
      <c r="J80" s="50"/>
      <c r="K80" s="50"/>
      <c r="L80" s="50"/>
      <c r="M80" s="50">
        <f t="shared" si="24"/>
        <v>0</v>
      </c>
      <c r="N80" s="50">
        <f t="shared" si="25"/>
        <v>0</v>
      </c>
      <c r="O80" s="50">
        <f t="shared" si="26"/>
        <v>0</v>
      </c>
      <c r="P80" s="50">
        <f t="shared" si="27"/>
        <v>0</v>
      </c>
      <c r="Q80" s="96">
        <f t="shared" si="28"/>
        <v>0</v>
      </c>
      <c r="R80" s="50">
        <f t="shared" si="29"/>
        <v>0</v>
      </c>
    </row>
    <row r="81" spans="1:18" ht="63.75">
      <c r="A81" s="103"/>
      <c r="B81" s="66" t="s">
        <v>238</v>
      </c>
      <c r="C81" s="95">
        <v>300</v>
      </c>
      <c r="D81" s="95" t="s">
        <v>86</v>
      </c>
      <c r="E81" s="95"/>
      <c r="F81" s="50"/>
      <c r="G81" s="50"/>
      <c r="H81" s="50"/>
      <c r="I81" s="50"/>
      <c r="J81" s="50"/>
      <c r="K81" s="50"/>
      <c r="L81" s="50"/>
      <c r="M81" s="50">
        <f t="shared" si="24"/>
        <v>0</v>
      </c>
      <c r="N81" s="50">
        <f t="shared" si="25"/>
        <v>0</v>
      </c>
      <c r="O81" s="50">
        <f t="shared" si="26"/>
        <v>0</v>
      </c>
      <c r="P81" s="50">
        <f t="shared" si="27"/>
        <v>0</v>
      </c>
      <c r="Q81" s="96">
        <f t="shared" si="28"/>
        <v>0</v>
      </c>
      <c r="R81" s="50">
        <f t="shared" si="29"/>
        <v>0</v>
      </c>
    </row>
    <row r="82" spans="1:18" ht="25.5">
      <c r="A82" s="103"/>
      <c r="B82" s="67" t="s">
        <v>40</v>
      </c>
      <c r="C82" s="95">
        <v>200</v>
      </c>
      <c r="D82" s="95"/>
      <c r="E82" s="95"/>
      <c r="F82" s="50"/>
      <c r="G82" s="50"/>
      <c r="H82" s="50"/>
      <c r="I82" s="50"/>
      <c r="J82" s="50"/>
      <c r="K82" s="50"/>
      <c r="L82" s="50"/>
      <c r="M82" s="50">
        <f t="shared" si="24"/>
        <v>0</v>
      </c>
      <c r="N82" s="50">
        <f t="shared" si="25"/>
        <v>0</v>
      </c>
      <c r="O82" s="50">
        <f t="shared" si="26"/>
        <v>0</v>
      </c>
      <c r="P82" s="50">
        <f t="shared" si="27"/>
        <v>0</v>
      </c>
      <c r="Q82" s="96">
        <f t="shared" si="28"/>
        <v>0</v>
      </c>
      <c r="R82" s="50">
        <f t="shared" si="29"/>
        <v>0</v>
      </c>
    </row>
    <row r="83" spans="1:18" ht="25.5">
      <c r="A83" s="103"/>
      <c r="B83" s="64" t="s">
        <v>55</v>
      </c>
      <c r="C83" s="95">
        <v>100</v>
      </c>
      <c r="D83" s="95"/>
      <c r="E83" s="95"/>
      <c r="F83" s="50"/>
      <c r="G83" s="50"/>
      <c r="H83" s="50"/>
      <c r="I83" s="50"/>
      <c r="J83" s="50"/>
      <c r="K83" s="50"/>
      <c r="L83" s="50"/>
      <c r="M83" s="50">
        <f t="shared" si="24"/>
        <v>0</v>
      </c>
      <c r="N83" s="50">
        <f t="shared" si="25"/>
        <v>0</v>
      </c>
      <c r="O83" s="50">
        <f t="shared" si="26"/>
        <v>0</v>
      </c>
      <c r="P83" s="50">
        <f t="shared" si="27"/>
        <v>0</v>
      </c>
      <c r="Q83" s="96">
        <f t="shared" si="28"/>
        <v>0</v>
      </c>
      <c r="R83" s="50">
        <f t="shared" si="29"/>
        <v>0</v>
      </c>
    </row>
    <row r="84" spans="1:18" ht="51">
      <c r="A84" s="103"/>
      <c r="B84" s="68" t="s">
        <v>206</v>
      </c>
      <c r="C84" s="95">
        <v>100</v>
      </c>
      <c r="D84" s="95" t="s">
        <v>86</v>
      </c>
      <c r="E84" s="95"/>
      <c r="F84" s="50"/>
      <c r="G84" s="50"/>
      <c r="H84" s="50"/>
      <c r="I84" s="50"/>
      <c r="J84" s="50"/>
      <c r="K84" s="50"/>
      <c r="L84" s="50"/>
      <c r="M84" s="50">
        <f t="shared" si="24"/>
        <v>0</v>
      </c>
      <c r="N84" s="50">
        <f t="shared" si="25"/>
        <v>0</v>
      </c>
      <c r="O84" s="50">
        <f t="shared" si="26"/>
        <v>0</v>
      </c>
      <c r="P84" s="50">
        <f t="shared" si="27"/>
        <v>0</v>
      </c>
      <c r="Q84" s="96">
        <f t="shared" si="28"/>
        <v>0</v>
      </c>
      <c r="R84" s="50">
        <f t="shared" si="29"/>
        <v>0</v>
      </c>
    </row>
    <row r="85" spans="1:18" ht="25.5">
      <c r="A85" s="50"/>
      <c r="B85" s="64" t="s">
        <v>41</v>
      </c>
      <c r="C85" s="95">
        <v>100</v>
      </c>
      <c r="D85" s="95" t="s">
        <v>86</v>
      </c>
      <c r="E85" s="95"/>
      <c r="F85" s="50"/>
      <c r="G85" s="50"/>
      <c r="H85" s="50"/>
      <c r="I85" s="50"/>
      <c r="J85" s="50"/>
      <c r="K85" s="50"/>
      <c r="L85" s="50"/>
      <c r="M85" s="50">
        <f t="shared" si="24"/>
        <v>0</v>
      </c>
      <c r="N85" s="50">
        <f t="shared" si="25"/>
        <v>0</v>
      </c>
      <c r="O85" s="50">
        <f t="shared" si="26"/>
        <v>0</v>
      </c>
      <c r="P85" s="50">
        <f t="shared" si="27"/>
        <v>0</v>
      </c>
      <c r="Q85" s="96">
        <f t="shared" si="28"/>
        <v>0</v>
      </c>
      <c r="R85" s="50">
        <f t="shared" si="29"/>
        <v>0</v>
      </c>
    </row>
    <row r="86" spans="1:18" ht="25.5">
      <c r="A86" s="50"/>
      <c r="B86" s="64" t="s">
        <v>42</v>
      </c>
      <c r="C86" s="95">
        <v>100</v>
      </c>
      <c r="D86" s="95" t="s">
        <v>86</v>
      </c>
      <c r="E86" s="95"/>
      <c r="F86" s="50"/>
      <c r="G86" s="50"/>
      <c r="H86" s="50"/>
      <c r="I86" s="50"/>
      <c r="J86" s="50"/>
      <c r="K86" s="50"/>
      <c r="L86" s="50"/>
      <c r="M86" s="50">
        <f t="shared" si="24"/>
        <v>0</v>
      </c>
      <c r="N86" s="50">
        <f t="shared" si="25"/>
        <v>0</v>
      </c>
      <c r="O86" s="50">
        <f t="shared" si="26"/>
        <v>0</v>
      </c>
      <c r="P86" s="50">
        <f t="shared" si="27"/>
        <v>0</v>
      </c>
      <c r="Q86" s="96">
        <f t="shared" si="28"/>
        <v>0</v>
      </c>
      <c r="R86" s="50">
        <f t="shared" si="29"/>
        <v>0</v>
      </c>
    </row>
    <row r="87" spans="1:18" ht="153.75" customHeight="1">
      <c r="A87" s="106"/>
      <c r="B87" s="64" t="s">
        <v>44</v>
      </c>
      <c r="C87" s="95">
        <v>100</v>
      </c>
      <c r="D87" s="107" t="s">
        <v>86</v>
      </c>
      <c r="E87" s="107"/>
      <c r="F87" s="50"/>
      <c r="G87" s="50"/>
      <c r="H87" s="50"/>
      <c r="I87" s="50"/>
      <c r="J87" s="50"/>
      <c r="K87" s="50"/>
      <c r="L87" s="50"/>
      <c r="M87" s="50">
        <f t="shared" si="24"/>
        <v>0</v>
      </c>
      <c r="N87" s="50">
        <f t="shared" si="25"/>
        <v>0</v>
      </c>
      <c r="O87" s="50">
        <f t="shared" si="26"/>
        <v>0</v>
      </c>
      <c r="P87" s="50">
        <f t="shared" si="27"/>
        <v>0</v>
      </c>
      <c r="Q87" s="96">
        <f t="shared" si="28"/>
        <v>0</v>
      </c>
      <c r="R87" s="50">
        <f t="shared" si="29"/>
        <v>0</v>
      </c>
    </row>
    <row r="88" spans="1:18" ht="20.25" customHeight="1">
      <c r="A88" s="50"/>
      <c r="B88" s="64" t="s">
        <v>96</v>
      </c>
      <c r="C88" s="95">
        <v>100</v>
      </c>
      <c r="D88" s="95"/>
      <c r="E88" s="95"/>
      <c r="F88" s="50"/>
      <c r="G88" s="50"/>
      <c r="H88" s="50"/>
      <c r="I88" s="50"/>
      <c r="J88" s="50"/>
      <c r="K88" s="50"/>
      <c r="L88" s="50"/>
      <c r="M88" s="50">
        <f t="shared" si="24"/>
        <v>0</v>
      </c>
      <c r="N88" s="50">
        <f t="shared" si="25"/>
        <v>0</v>
      </c>
      <c r="O88" s="50">
        <f t="shared" si="26"/>
        <v>0</v>
      </c>
      <c r="P88" s="50">
        <f t="shared" si="27"/>
        <v>0</v>
      </c>
      <c r="Q88" s="96">
        <f t="shared" si="28"/>
        <v>0</v>
      </c>
      <c r="R88" s="50">
        <f t="shared" si="29"/>
        <v>0</v>
      </c>
    </row>
    <row r="89" spans="1:18" ht="25.5">
      <c r="A89" s="50"/>
      <c r="B89" s="64" t="s">
        <v>43</v>
      </c>
      <c r="C89" s="95">
        <v>100</v>
      </c>
      <c r="D89" s="95" t="s">
        <v>86</v>
      </c>
      <c r="E89" s="95"/>
      <c r="F89" s="50"/>
      <c r="G89" s="50"/>
      <c r="H89" s="50"/>
      <c r="I89" s="50"/>
      <c r="J89" s="50"/>
      <c r="K89" s="50"/>
      <c r="L89" s="50"/>
      <c r="M89" s="50">
        <f t="shared" si="24"/>
        <v>0</v>
      </c>
      <c r="N89" s="50">
        <f t="shared" si="25"/>
        <v>0</v>
      </c>
      <c r="O89" s="50">
        <f t="shared" si="26"/>
        <v>0</v>
      </c>
      <c r="P89" s="50">
        <f t="shared" si="27"/>
        <v>0</v>
      </c>
      <c r="Q89" s="96">
        <f t="shared" si="28"/>
        <v>0</v>
      </c>
      <c r="R89" s="50">
        <f t="shared" si="29"/>
        <v>0</v>
      </c>
    </row>
    <row r="90" spans="1:18" ht="25.5">
      <c r="A90" s="50"/>
      <c r="B90" s="64" t="s">
        <v>45</v>
      </c>
      <c r="C90" s="95">
        <v>100</v>
      </c>
      <c r="D90" s="95" t="s">
        <v>86</v>
      </c>
      <c r="E90" s="95"/>
      <c r="F90" s="50"/>
      <c r="G90" s="50"/>
      <c r="H90" s="50"/>
      <c r="I90" s="50"/>
      <c r="J90" s="50"/>
      <c r="K90" s="50"/>
      <c r="L90" s="50"/>
      <c r="M90" s="50">
        <f t="shared" si="24"/>
        <v>0</v>
      </c>
      <c r="N90" s="50">
        <f t="shared" si="25"/>
        <v>0</v>
      </c>
      <c r="O90" s="50">
        <f t="shared" si="26"/>
        <v>0</v>
      </c>
      <c r="P90" s="50">
        <f t="shared" si="27"/>
        <v>0</v>
      </c>
      <c r="Q90" s="96">
        <f t="shared" si="28"/>
        <v>0</v>
      </c>
      <c r="R90" s="50">
        <f t="shared" si="29"/>
        <v>0</v>
      </c>
    </row>
    <row r="91" spans="1:18">
      <c r="A91" s="108"/>
      <c r="B91" s="69" t="s">
        <v>65</v>
      </c>
      <c r="C91" s="109"/>
      <c r="D91" s="110"/>
      <c r="E91" s="110"/>
      <c r="F91" s="111"/>
      <c r="G91" s="108"/>
      <c r="H91" s="108"/>
      <c r="I91" s="108"/>
      <c r="J91" s="108"/>
      <c r="K91" s="108"/>
      <c r="L91" s="108"/>
      <c r="M91" s="108"/>
      <c r="N91" s="108"/>
      <c r="O91" s="108"/>
      <c r="P91" s="108"/>
      <c r="Q91" s="108"/>
      <c r="R91" s="108"/>
    </row>
    <row r="92" spans="1:18" ht="25.5">
      <c r="A92" s="99"/>
      <c r="B92" s="64" t="s">
        <v>66</v>
      </c>
      <c r="C92" s="95">
        <v>100</v>
      </c>
      <c r="D92" s="95" t="s">
        <v>86</v>
      </c>
      <c r="E92" s="95"/>
      <c r="F92" s="50"/>
      <c r="G92" s="50"/>
      <c r="H92" s="50"/>
      <c r="I92" s="50"/>
      <c r="J92" s="50"/>
      <c r="K92" s="50"/>
      <c r="L92" s="50"/>
      <c r="M92" s="50">
        <f t="shared" ref="M92:M107" si="30">SUM(C92*F92)</f>
        <v>0</v>
      </c>
      <c r="N92" s="50">
        <f t="shared" ref="N92:N107" si="31">SUM(C92*G92)</f>
        <v>0</v>
      </c>
      <c r="O92" s="50">
        <f t="shared" ref="O92:O107" si="32">SUM(C92*H92)</f>
        <v>0</v>
      </c>
      <c r="P92" s="50">
        <f t="shared" ref="P92:P107" si="33">SUM(C92*I92)</f>
        <v>0</v>
      </c>
      <c r="Q92" s="96">
        <f t="shared" ref="Q92:Q107" si="34">SUM(C92*J92)</f>
        <v>0</v>
      </c>
      <c r="R92" s="50">
        <f t="shared" ref="R92:R107" si="35">SUM(C92*K92)</f>
        <v>0</v>
      </c>
    </row>
    <row r="93" spans="1:18" ht="25.5">
      <c r="A93" s="50"/>
      <c r="B93" s="64" t="s">
        <v>67</v>
      </c>
      <c r="C93" s="95">
        <v>100</v>
      </c>
      <c r="D93" s="95"/>
      <c r="E93" s="95"/>
      <c r="F93" s="50"/>
      <c r="G93" s="50"/>
      <c r="H93" s="50"/>
      <c r="I93" s="50"/>
      <c r="J93" s="50"/>
      <c r="K93" s="50"/>
      <c r="L93" s="50"/>
      <c r="M93" s="50">
        <f t="shared" si="30"/>
        <v>0</v>
      </c>
      <c r="N93" s="50">
        <f t="shared" si="31"/>
        <v>0</v>
      </c>
      <c r="O93" s="50">
        <f t="shared" si="32"/>
        <v>0</v>
      </c>
      <c r="P93" s="50">
        <f t="shared" si="33"/>
        <v>0</v>
      </c>
      <c r="Q93" s="96">
        <f t="shared" si="34"/>
        <v>0</v>
      </c>
      <c r="R93" s="50">
        <f t="shared" si="35"/>
        <v>0</v>
      </c>
    </row>
    <row r="94" spans="1:18" ht="25.5">
      <c r="A94" s="50"/>
      <c r="B94" s="59" t="s">
        <v>68</v>
      </c>
      <c r="C94" s="95">
        <v>100</v>
      </c>
      <c r="D94" s="95"/>
      <c r="E94" s="95"/>
      <c r="F94" s="50"/>
      <c r="G94" s="50"/>
      <c r="H94" s="50"/>
      <c r="I94" s="50"/>
      <c r="J94" s="50"/>
      <c r="K94" s="50"/>
      <c r="L94" s="50"/>
      <c r="M94" s="50">
        <f t="shared" si="30"/>
        <v>0</v>
      </c>
      <c r="N94" s="50">
        <f t="shared" si="31"/>
        <v>0</v>
      </c>
      <c r="O94" s="50">
        <f t="shared" si="32"/>
        <v>0</v>
      </c>
      <c r="P94" s="50">
        <f t="shared" si="33"/>
        <v>0</v>
      </c>
      <c r="Q94" s="96">
        <f t="shared" si="34"/>
        <v>0</v>
      </c>
      <c r="R94" s="50">
        <f t="shared" si="35"/>
        <v>0</v>
      </c>
    </row>
    <row r="95" spans="1:18">
      <c r="A95" s="50"/>
      <c r="B95" s="59" t="s">
        <v>69</v>
      </c>
      <c r="C95" s="95">
        <v>100</v>
      </c>
      <c r="D95" s="95"/>
      <c r="E95" s="95"/>
      <c r="F95" s="50"/>
      <c r="G95" s="50"/>
      <c r="H95" s="50"/>
      <c r="I95" s="50"/>
      <c r="J95" s="50"/>
      <c r="K95" s="50"/>
      <c r="L95" s="50"/>
      <c r="M95" s="50">
        <f t="shared" si="30"/>
        <v>0</v>
      </c>
      <c r="N95" s="50">
        <f t="shared" si="31"/>
        <v>0</v>
      </c>
      <c r="O95" s="50">
        <f t="shared" si="32"/>
        <v>0</v>
      </c>
      <c r="P95" s="50">
        <f t="shared" si="33"/>
        <v>0</v>
      </c>
      <c r="Q95" s="96">
        <f t="shared" si="34"/>
        <v>0</v>
      </c>
      <c r="R95" s="50">
        <f t="shared" si="35"/>
        <v>0</v>
      </c>
    </row>
    <row r="96" spans="1:18">
      <c r="A96" s="50"/>
      <c r="B96" s="59" t="s">
        <v>70</v>
      </c>
      <c r="C96" s="95">
        <v>100</v>
      </c>
      <c r="D96" s="95" t="s">
        <v>86</v>
      </c>
      <c r="E96" s="95"/>
      <c r="F96" s="50"/>
      <c r="G96" s="50"/>
      <c r="H96" s="50"/>
      <c r="I96" s="50"/>
      <c r="J96" s="50"/>
      <c r="K96" s="50"/>
      <c r="L96" s="50"/>
      <c r="M96" s="50">
        <f t="shared" si="30"/>
        <v>0</v>
      </c>
      <c r="N96" s="50">
        <f t="shared" si="31"/>
        <v>0</v>
      </c>
      <c r="O96" s="50">
        <f t="shared" si="32"/>
        <v>0</v>
      </c>
      <c r="P96" s="50">
        <f t="shared" si="33"/>
        <v>0</v>
      </c>
      <c r="Q96" s="96">
        <f t="shared" si="34"/>
        <v>0</v>
      </c>
      <c r="R96" s="50">
        <f t="shared" si="35"/>
        <v>0</v>
      </c>
    </row>
    <row r="97" spans="1:18">
      <c r="A97" s="112"/>
      <c r="B97" s="59" t="s">
        <v>71</v>
      </c>
      <c r="C97" s="104">
        <v>100</v>
      </c>
      <c r="D97" s="104"/>
      <c r="E97" s="104"/>
      <c r="F97" s="112"/>
      <c r="G97" s="112"/>
      <c r="H97" s="112"/>
      <c r="I97" s="112"/>
      <c r="J97" s="112"/>
      <c r="K97" s="112"/>
      <c r="L97" s="112"/>
      <c r="M97" s="50">
        <f t="shared" si="30"/>
        <v>0</v>
      </c>
      <c r="N97" s="50">
        <f t="shared" si="31"/>
        <v>0</v>
      </c>
      <c r="O97" s="50">
        <f t="shared" si="32"/>
        <v>0</v>
      </c>
      <c r="P97" s="50">
        <f t="shared" si="33"/>
        <v>0</v>
      </c>
      <c r="Q97" s="96">
        <f t="shared" si="34"/>
        <v>0</v>
      </c>
      <c r="R97" s="50">
        <f t="shared" si="35"/>
        <v>0</v>
      </c>
    </row>
    <row r="98" spans="1:18">
      <c r="A98" s="112"/>
      <c r="B98" s="70" t="s">
        <v>72</v>
      </c>
      <c r="C98" s="95">
        <v>100</v>
      </c>
      <c r="D98" s="95"/>
      <c r="E98" s="95"/>
      <c r="F98" s="50"/>
      <c r="G98" s="50"/>
      <c r="H98" s="50"/>
      <c r="I98" s="50"/>
      <c r="J98" s="50"/>
      <c r="K98" s="50"/>
      <c r="L98" s="50"/>
      <c r="M98" s="50">
        <f t="shared" si="30"/>
        <v>0</v>
      </c>
      <c r="N98" s="50">
        <f t="shared" si="31"/>
        <v>0</v>
      </c>
      <c r="O98" s="50">
        <f t="shared" si="32"/>
        <v>0</v>
      </c>
      <c r="P98" s="50">
        <f t="shared" si="33"/>
        <v>0</v>
      </c>
      <c r="Q98" s="96">
        <f t="shared" si="34"/>
        <v>0</v>
      </c>
      <c r="R98" s="50">
        <f t="shared" si="35"/>
        <v>0</v>
      </c>
    </row>
    <row r="99" spans="1:18">
      <c r="A99" s="50"/>
      <c r="B99" s="59" t="s">
        <v>73</v>
      </c>
      <c r="C99" s="95">
        <v>100</v>
      </c>
      <c r="D99" s="95"/>
      <c r="E99" s="95"/>
      <c r="F99" s="50"/>
      <c r="G99" s="50"/>
      <c r="H99" s="50"/>
      <c r="I99" s="50"/>
      <c r="J99" s="50"/>
      <c r="K99" s="50"/>
      <c r="L99" s="50"/>
      <c r="M99" s="50">
        <f t="shared" si="30"/>
        <v>0</v>
      </c>
      <c r="N99" s="50">
        <f t="shared" si="31"/>
        <v>0</v>
      </c>
      <c r="O99" s="50">
        <f t="shared" si="32"/>
        <v>0</v>
      </c>
      <c r="P99" s="50">
        <f t="shared" si="33"/>
        <v>0</v>
      </c>
      <c r="Q99" s="96">
        <f t="shared" si="34"/>
        <v>0</v>
      </c>
      <c r="R99" s="50">
        <f t="shared" si="35"/>
        <v>0</v>
      </c>
    </row>
    <row r="100" spans="1:18" ht="25.5">
      <c r="A100" s="50"/>
      <c r="B100" s="59" t="s">
        <v>74</v>
      </c>
      <c r="C100" s="95">
        <v>100</v>
      </c>
      <c r="D100" s="95"/>
      <c r="E100" s="95"/>
      <c r="F100" s="50"/>
      <c r="G100" s="50"/>
      <c r="H100" s="50"/>
      <c r="I100" s="50"/>
      <c r="J100" s="50"/>
      <c r="K100" s="50"/>
      <c r="L100" s="50"/>
      <c r="M100" s="50">
        <f t="shared" si="30"/>
        <v>0</v>
      </c>
      <c r="N100" s="50">
        <f t="shared" si="31"/>
        <v>0</v>
      </c>
      <c r="O100" s="50">
        <f t="shared" si="32"/>
        <v>0</v>
      </c>
      <c r="P100" s="50">
        <f t="shared" si="33"/>
        <v>0</v>
      </c>
      <c r="Q100" s="96">
        <f t="shared" si="34"/>
        <v>0</v>
      </c>
      <c r="R100" s="50">
        <f t="shared" si="35"/>
        <v>0</v>
      </c>
    </row>
    <row r="101" spans="1:18" ht="25.5">
      <c r="A101" s="50"/>
      <c r="B101" s="59" t="s">
        <v>75</v>
      </c>
      <c r="C101" s="95">
        <v>100</v>
      </c>
      <c r="D101" s="95"/>
      <c r="E101" s="95"/>
      <c r="F101" s="50"/>
      <c r="G101" s="50"/>
      <c r="H101" s="50"/>
      <c r="I101" s="50"/>
      <c r="J101" s="50"/>
      <c r="K101" s="50"/>
      <c r="L101" s="50"/>
      <c r="M101" s="50">
        <f t="shared" si="30"/>
        <v>0</v>
      </c>
      <c r="N101" s="50">
        <f t="shared" si="31"/>
        <v>0</v>
      </c>
      <c r="O101" s="50">
        <f t="shared" si="32"/>
        <v>0</v>
      </c>
      <c r="P101" s="50">
        <f t="shared" si="33"/>
        <v>0</v>
      </c>
      <c r="Q101" s="96">
        <f t="shared" si="34"/>
        <v>0</v>
      </c>
      <c r="R101" s="50">
        <f t="shared" si="35"/>
        <v>0</v>
      </c>
    </row>
    <row r="102" spans="1:18" ht="38.25">
      <c r="A102" s="50"/>
      <c r="B102" s="59" t="s">
        <v>240</v>
      </c>
      <c r="C102" s="95">
        <v>300</v>
      </c>
      <c r="D102" s="95"/>
      <c r="E102" s="95"/>
      <c r="F102" s="50"/>
      <c r="G102" s="50"/>
      <c r="H102" s="50"/>
      <c r="I102" s="50"/>
      <c r="J102" s="50"/>
      <c r="K102" s="50"/>
      <c r="L102" s="50"/>
      <c r="M102" s="50">
        <f t="shared" si="30"/>
        <v>0</v>
      </c>
      <c r="N102" s="50">
        <f t="shared" si="31"/>
        <v>0</v>
      </c>
      <c r="O102" s="50">
        <f t="shared" si="32"/>
        <v>0</v>
      </c>
      <c r="P102" s="50">
        <f t="shared" si="33"/>
        <v>0</v>
      </c>
      <c r="Q102" s="96">
        <f t="shared" si="34"/>
        <v>0</v>
      </c>
      <c r="R102" s="50">
        <f t="shared" si="35"/>
        <v>0</v>
      </c>
    </row>
    <row r="103" spans="1:18" ht="25.5">
      <c r="A103" s="50"/>
      <c r="B103" s="59" t="s">
        <v>76</v>
      </c>
      <c r="C103" s="95">
        <v>100</v>
      </c>
      <c r="D103" s="95" t="s">
        <v>86</v>
      </c>
      <c r="E103" s="95"/>
      <c r="F103" s="50"/>
      <c r="G103" s="50"/>
      <c r="H103" s="50"/>
      <c r="I103" s="50"/>
      <c r="J103" s="50"/>
      <c r="K103" s="50"/>
      <c r="L103" s="50"/>
      <c r="M103" s="50">
        <f t="shared" si="30"/>
        <v>0</v>
      </c>
      <c r="N103" s="50">
        <f t="shared" si="31"/>
        <v>0</v>
      </c>
      <c r="O103" s="50">
        <f t="shared" si="32"/>
        <v>0</v>
      </c>
      <c r="P103" s="50">
        <f t="shared" si="33"/>
        <v>0</v>
      </c>
      <c r="Q103" s="96">
        <f t="shared" si="34"/>
        <v>0</v>
      </c>
      <c r="R103" s="50">
        <f t="shared" si="35"/>
        <v>0</v>
      </c>
    </row>
    <row r="104" spans="1:18" ht="38.25">
      <c r="A104" s="50"/>
      <c r="B104" s="59" t="s">
        <v>241</v>
      </c>
      <c r="C104" s="95">
        <v>400</v>
      </c>
      <c r="D104" s="95"/>
      <c r="E104" s="95"/>
      <c r="F104" s="50"/>
      <c r="G104" s="50"/>
      <c r="H104" s="50"/>
      <c r="I104" s="50"/>
      <c r="J104" s="50"/>
      <c r="K104" s="50"/>
      <c r="L104" s="50"/>
      <c r="M104" s="50">
        <f t="shared" si="30"/>
        <v>0</v>
      </c>
      <c r="N104" s="50">
        <f t="shared" si="31"/>
        <v>0</v>
      </c>
      <c r="O104" s="50">
        <f t="shared" si="32"/>
        <v>0</v>
      </c>
      <c r="P104" s="50">
        <f t="shared" si="33"/>
        <v>0</v>
      </c>
      <c r="Q104" s="96">
        <f t="shared" si="34"/>
        <v>0</v>
      </c>
      <c r="R104" s="50">
        <f t="shared" si="35"/>
        <v>0</v>
      </c>
    </row>
    <row r="105" spans="1:18" ht="51">
      <c r="B105" s="58" t="s">
        <v>77</v>
      </c>
      <c r="C105" s="95">
        <v>100</v>
      </c>
      <c r="D105" s="95" t="s">
        <v>86</v>
      </c>
      <c r="E105" s="95"/>
      <c r="F105" s="50"/>
      <c r="G105" s="50"/>
      <c r="H105" s="50"/>
      <c r="I105" s="50"/>
      <c r="J105" s="50"/>
      <c r="K105" s="50"/>
      <c r="L105" s="50"/>
      <c r="M105" s="50">
        <f t="shared" si="30"/>
        <v>0</v>
      </c>
      <c r="N105" s="50">
        <f t="shared" si="31"/>
        <v>0</v>
      </c>
      <c r="O105" s="50">
        <f t="shared" si="32"/>
        <v>0</v>
      </c>
      <c r="P105" s="50">
        <f t="shared" si="33"/>
        <v>0</v>
      </c>
      <c r="Q105" s="96">
        <f t="shared" si="34"/>
        <v>0</v>
      </c>
      <c r="R105" s="50">
        <f t="shared" si="35"/>
        <v>0</v>
      </c>
    </row>
    <row r="106" spans="1:18" ht="25.5">
      <c r="B106" s="58" t="s">
        <v>98</v>
      </c>
      <c r="C106" s="95">
        <v>100</v>
      </c>
      <c r="D106" s="95"/>
      <c r="E106" s="95"/>
      <c r="F106" s="50"/>
      <c r="G106" s="50"/>
      <c r="H106" s="50"/>
      <c r="I106" s="50"/>
      <c r="J106" s="50"/>
      <c r="K106" s="50"/>
      <c r="L106" s="50"/>
      <c r="M106" s="50">
        <f t="shared" si="30"/>
        <v>0</v>
      </c>
      <c r="N106" s="50">
        <f t="shared" si="31"/>
        <v>0</v>
      </c>
      <c r="O106" s="50">
        <f t="shared" si="32"/>
        <v>0</v>
      </c>
      <c r="P106" s="50">
        <f t="shared" si="33"/>
        <v>0</v>
      </c>
      <c r="Q106" s="96">
        <f t="shared" si="34"/>
        <v>0</v>
      </c>
      <c r="R106" s="50">
        <f t="shared" si="35"/>
        <v>0</v>
      </c>
    </row>
    <row r="107" spans="1:18" ht="25.5">
      <c r="B107" s="58" t="s">
        <v>99</v>
      </c>
      <c r="C107" s="95">
        <v>200</v>
      </c>
      <c r="D107" s="95"/>
      <c r="E107" s="95"/>
      <c r="F107" s="50"/>
      <c r="G107" s="50"/>
      <c r="H107" s="50"/>
      <c r="I107" s="50"/>
      <c r="J107" s="50"/>
      <c r="K107" s="50"/>
      <c r="L107" s="50"/>
      <c r="M107" s="50">
        <f t="shared" si="30"/>
        <v>0</v>
      </c>
      <c r="N107" s="50">
        <f t="shared" si="31"/>
        <v>0</v>
      </c>
      <c r="O107" s="50">
        <f t="shared" si="32"/>
        <v>0</v>
      </c>
      <c r="P107" s="50">
        <f t="shared" si="33"/>
        <v>0</v>
      </c>
      <c r="Q107" s="96">
        <f t="shared" si="34"/>
        <v>0</v>
      </c>
      <c r="R107" s="50">
        <f t="shared" si="35"/>
        <v>0</v>
      </c>
    </row>
    <row r="108" spans="1:18">
      <c r="A108" s="91"/>
      <c r="B108" s="69" t="s">
        <v>57</v>
      </c>
      <c r="C108" s="102"/>
      <c r="D108" s="102"/>
      <c r="E108" s="102"/>
      <c r="F108" s="91"/>
      <c r="G108" s="91"/>
      <c r="H108" s="91"/>
      <c r="I108" s="91"/>
      <c r="J108" s="91"/>
      <c r="K108" s="91"/>
      <c r="L108" s="91"/>
      <c r="M108" s="91"/>
      <c r="N108" s="91"/>
      <c r="O108" s="91"/>
      <c r="P108" s="91"/>
      <c r="Q108" s="91"/>
      <c r="R108" s="91"/>
    </row>
    <row r="109" spans="1:18">
      <c r="A109" s="50"/>
      <c r="B109" s="48" t="s">
        <v>140</v>
      </c>
      <c r="C109" s="113"/>
      <c r="D109" s="113"/>
      <c r="E109" s="113"/>
      <c r="F109" s="113"/>
      <c r="G109" s="113"/>
      <c r="H109" s="113"/>
      <c r="I109" s="113"/>
      <c r="J109" s="113"/>
      <c r="K109" s="113"/>
      <c r="L109" s="113"/>
      <c r="M109" s="113"/>
      <c r="N109" s="113"/>
      <c r="O109" s="113"/>
      <c r="P109" s="113"/>
      <c r="Q109" s="113"/>
      <c r="R109" s="113"/>
    </row>
    <row r="110" spans="1:18">
      <c r="A110" s="114"/>
      <c r="B110" s="48" t="s">
        <v>245</v>
      </c>
      <c r="C110" s="113"/>
      <c r="D110" s="113"/>
      <c r="E110" s="113"/>
      <c r="F110" s="113"/>
      <c r="G110" s="113"/>
      <c r="H110" s="113"/>
      <c r="I110" s="113"/>
      <c r="J110" s="113"/>
      <c r="K110" s="113"/>
      <c r="L110" s="113"/>
      <c r="M110" s="113"/>
      <c r="N110" s="113"/>
      <c r="O110" s="113"/>
      <c r="P110" s="113"/>
      <c r="Q110" s="113"/>
      <c r="R110" s="113"/>
    </row>
    <row r="111" spans="1:18">
      <c r="A111" s="50"/>
      <c r="B111" s="59" t="s">
        <v>141</v>
      </c>
      <c r="C111" s="115">
        <v>100</v>
      </c>
      <c r="D111" s="95"/>
      <c r="E111" s="116"/>
      <c r="F111" s="50"/>
      <c r="G111" s="50"/>
      <c r="H111" s="50"/>
      <c r="I111" s="50"/>
      <c r="J111" s="50"/>
      <c r="K111" s="50"/>
      <c r="L111" s="50"/>
      <c r="M111" s="50">
        <f t="shared" ref="M111:M169" si="36">SUM(C111*F111)</f>
        <v>0</v>
      </c>
      <c r="N111" s="50">
        <f t="shared" ref="N111:N169" si="37">SUM(C111*G111)</f>
        <v>0</v>
      </c>
      <c r="O111" s="50">
        <f t="shared" ref="O111:O169" si="38">SUM(C111*H111)</f>
        <v>0</v>
      </c>
      <c r="P111" s="50">
        <f t="shared" ref="P111:P169" si="39">SUM(C111*I111)</f>
        <v>0</v>
      </c>
      <c r="Q111" s="96">
        <f t="shared" ref="Q111:Q169" si="40">SUM(C111*J111)</f>
        <v>0</v>
      </c>
      <c r="R111" s="50">
        <f t="shared" ref="R111:R169" si="41">SUM(C111*K111)</f>
        <v>0</v>
      </c>
    </row>
    <row r="112" spans="1:18" ht="25.5">
      <c r="A112" s="50"/>
      <c r="B112" s="59" t="s">
        <v>142</v>
      </c>
      <c r="C112" s="115">
        <v>100</v>
      </c>
      <c r="D112" s="95"/>
      <c r="E112" s="116"/>
      <c r="F112" s="50"/>
      <c r="G112" s="50"/>
      <c r="H112" s="50"/>
      <c r="I112" s="50"/>
      <c r="J112" s="50"/>
      <c r="K112" s="50"/>
      <c r="L112" s="50"/>
      <c r="M112" s="50">
        <f t="shared" si="36"/>
        <v>0</v>
      </c>
      <c r="N112" s="50">
        <f t="shared" si="37"/>
        <v>0</v>
      </c>
      <c r="O112" s="50">
        <f t="shared" si="38"/>
        <v>0</v>
      </c>
      <c r="P112" s="50">
        <f t="shared" si="39"/>
        <v>0</v>
      </c>
      <c r="Q112" s="96">
        <f t="shared" si="40"/>
        <v>0</v>
      </c>
      <c r="R112" s="50">
        <f t="shared" si="41"/>
        <v>0</v>
      </c>
    </row>
    <row r="113" spans="1:18">
      <c r="A113" s="50"/>
      <c r="B113" s="59" t="s">
        <v>143</v>
      </c>
      <c r="C113" s="115">
        <v>100</v>
      </c>
      <c r="D113" s="117"/>
      <c r="E113" s="116"/>
      <c r="F113" s="50"/>
      <c r="G113" s="50"/>
      <c r="H113" s="50"/>
      <c r="I113" s="50"/>
      <c r="J113" s="50"/>
      <c r="K113" s="50"/>
      <c r="L113" s="50"/>
      <c r="M113" s="50">
        <f t="shared" si="36"/>
        <v>0</v>
      </c>
      <c r="N113" s="50">
        <f t="shared" si="37"/>
        <v>0</v>
      </c>
      <c r="O113" s="50">
        <f t="shared" si="38"/>
        <v>0</v>
      </c>
      <c r="P113" s="50">
        <f t="shared" si="39"/>
        <v>0</v>
      </c>
      <c r="Q113" s="96">
        <f t="shared" si="40"/>
        <v>0</v>
      </c>
      <c r="R113" s="50">
        <f t="shared" si="41"/>
        <v>0</v>
      </c>
    </row>
    <row r="114" spans="1:18">
      <c r="A114" s="50"/>
      <c r="B114" s="59" t="s">
        <v>144</v>
      </c>
      <c r="C114" s="115">
        <v>100</v>
      </c>
      <c r="D114" s="117"/>
      <c r="E114" s="116"/>
      <c r="F114" s="50"/>
      <c r="G114" s="50"/>
      <c r="H114" s="50"/>
      <c r="I114" s="50"/>
      <c r="J114" s="50"/>
      <c r="K114" s="50"/>
      <c r="L114" s="50"/>
      <c r="M114" s="50">
        <f t="shared" si="36"/>
        <v>0</v>
      </c>
      <c r="N114" s="50">
        <f t="shared" si="37"/>
        <v>0</v>
      </c>
      <c r="O114" s="50">
        <f t="shared" si="38"/>
        <v>0</v>
      </c>
      <c r="P114" s="50">
        <f t="shared" si="39"/>
        <v>0</v>
      </c>
      <c r="Q114" s="96">
        <f t="shared" si="40"/>
        <v>0</v>
      </c>
      <c r="R114" s="50">
        <f t="shared" si="41"/>
        <v>0</v>
      </c>
    </row>
    <row r="115" spans="1:18">
      <c r="A115" s="50"/>
      <c r="B115" s="48" t="s">
        <v>246</v>
      </c>
      <c r="C115" s="113"/>
      <c r="D115" s="113"/>
      <c r="E115" s="113"/>
      <c r="F115" s="113"/>
      <c r="G115" s="113"/>
      <c r="H115" s="113"/>
      <c r="I115" s="113"/>
      <c r="J115" s="113"/>
      <c r="K115" s="113"/>
      <c r="L115" s="113"/>
      <c r="M115" s="113"/>
      <c r="N115" s="113"/>
      <c r="O115" s="113"/>
      <c r="P115" s="113"/>
      <c r="Q115" s="113"/>
      <c r="R115" s="113"/>
    </row>
    <row r="116" spans="1:18" ht="25.5">
      <c r="A116" s="50"/>
      <c r="B116" s="59" t="s">
        <v>261</v>
      </c>
      <c r="C116" s="115">
        <v>100</v>
      </c>
      <c r="D116" s="97"/>
      <c r="E116" s="97"/>
      <c r="F116" s="50"/>
      <c r="G116" s="118"/>
      <c r="H116" s="50"/>
      <c r="I116" s="50"/>
      <c r="J116" s="50"/>
      <c r="K116" s="50"/>
      <c r="L116" s="50"/>
      <c r="M116" s="50">
        <f t="shared" si="36"/>
        <v>0</v>
      </c>
      <c r="N116" s="50">
        <f t="shared" si="37"/>
        <v>0</v>
      </c>
      <c r="O116" s="50">
        <f t="shared" si="38"/>
        <v>0</v>
      </c>
      <c r="P116" s="50">
        <f t="shared" si="39"/>
        <v>0</v>
      </c>
      <c r="Q116" s="96">
        <f t="shared" si="40"/>
        <v>0</v>
      </c>
      <c r="R116" s="50">
        <f t="shared" si="41"/>
        <v>0</v>
      </c>
    </row>
    <row r="117" spans="1:18">
      <c r="A117" s="50"/>
      <c r="B117" s="48" t="s">
        <v>247</v>
      </c>
      <c r="C117" s="113"/>
      <c r="D117" s="113"/>
      <c r="E117" s="113"/>
      <c r="F117" s="113"/>
      <c r="G117" s="113"/>
      <c r="H117" s="113"/>
      <c r="I117" s="113"/>
      <c r="J117" s="113"/>
      <c r="K117" s="113"/>
      <c r="L117" s="113"/>
      <c r="M117" s="113"/>
      <c r="N117" s="113"/>
      <c r="O117" s="113"/>
      <c r="P117" s="113"/>
      <c r="Q117" s="113"/>
      <c r="R117" s="113"/>
    </row>
    <row r="118" spans="1:18">
      <c r="A118" s="50"/>
      <c r="B118" s="59" t="s">
        <v>262</v>
      </c>
      <c r="C118" s="115">
        <v>100</v>
      </c>
      <c r="D118" s="97"/>
      <c r="E118" s="97"/>
      <c r="F118" s="50"/>
      <c r="G118" s="50"/>
      <c r="H118" s="50"/>
      <c r="I118" s="50"/>
      <c r="J118" s="50"/>
      <c r="K118" s="50"/>
      <c r="L118" s="50"/>
      <c r="M118" s="50">
        <f t="shared" si="36"/>
        <v>0</v>
      </c>
      <c r="N118" s="50">
        <f t="shared" si="37"/>
        <v>0</v>
      </c>
      <c r="O118" s="50">
        <f t="shared" si="38"/>
        <v>0</v>
      </c>
      <c r="P118" s="50">
        <f t="shared" si="39"/>
        <v>0</v>
      </c>
      <c r="Q118" s="96">
        <f t="shared" si="40"/>
        <v>0</v>
      </c>
      <c r="R118" s="50">
        <f t="shared" si="41"/>
        <v>0</v>
      </c>
    </row>
    <row r="119" spans="1:18">
      <c r="A119" s="50"/>
      <c r="B119" s="59" t="s">
        <v>263</v>
      </c>
      <c r="C119" s="115">
        <v>100</v>
      </c>
      <c r="D119" s="97"/>
      <c r="E119" s="97"/>
      <c r="F119" s="50"/>
      <c r="G119" s="50"/>
      <c r="H119" s="50"/>
      <c r="I119" s="50"/>
      <c r="J119" s="50"/>
      <c r="K119" s="50"/>
      <c r="L119" s="50"/>
      <c r="M119" s="50">
        <f t="shared" si="36"/>
        <v>0</v>
      </c>
      <c r="N119" s="50">
        <f t="shared" si="37"/>
        <v>0</v>
      </c>
      <c r="O119" s="50">
        <f t="shared" si="38"/>
        <v>0</v>
      </c>
      <c r="P119" s="50">
        <f t="shared" si="39"/>
        <v>0</v>
      </c>
      <c r="Q119" s="96">
        <f t="shared" si="40"/>
        <v>0</v>
      </c>
      <c r="R119" s="50">
        <f t="shared" si="41"/>
        <v>0</v>
      </c>
    </row>
    <row r="120" spans="1:18">
      <c r="A120" s="50"/>
      <c r="B120" s="59" t="s">
        <v>145</v>
      </c>
      <c r="C120" s="115">
        <v>100</v>
      </c>
      <c r="D120" s="97"/>
      <c r="E120" s="97"/>
      <c r="F120" s="50"/>
      <c r="G120" s="50"/>
      <c r="H120" s="50"/>
      <c r="I120" s="50"/>
      <c r="J120" s="50"/>
      <c r="K120" s="50"/>
      <c r="L120" s="50"/>
      <c r="M120" s="50">
        <f t="shared" si="36"/>
        <v>0</v>
      </c>
      <c r="N120" s="50">
        <f t="shared" si="37"/>
        <v>0</v>
      </c>
      <c r="O120" s="50">
        <f t="shared" si="38"/>
        <v>0</v>
      </c>
      <c r="P120" s="50">
        <f t="shared" si="39"/>
        <v>0</v>
      </c>
      <c r="Q120" s="96">
        <f t="shared" si="40"/>
        <v>0</v>
      </c>
      <c r="R120" s="50">
        <f t="shared" si="41"/>
        <v>0</v>
      </c>
    </row>
    <row r="121" spans="1:18">
      <c r="A121" s="50"/>
      <c r="B121" s="48" t="s">
        <v>146</v>
      </c>
      <c r="C121" s="113"/>
      <c r="D121" s="113"/>
      <c r="E121" s="113"/>
      <c r="F121" s="113"/>
      <c r="G121" s="113"/>
      <c r="H121" s="113"/>
      <c r="I121" s="113"/>
      <c r="J121" s="113"/>
      <c r="K121" s="113"/>
      <c r="L121" s="113"/>
      <c r="M121" s="113"/>
      <c r="N121" s="113"/>
      <c r="O121" s="113"/>
      <c r="P121" s="113"/>
      <c r="Q121" s="113"/>
      <c r="R121" s="113"/>
    </row>
    <row r="122" spans="1:18">
      <c r="A122" s="50"/>
      <c r="B122" s="48" t="s">
        <v>248</v>
      </c>
      <c r="C122" s="113"/>
      <c r="D122" s="113"/>
      <c r="E122" s="113"/>
      <c r="F122" s="113"/>
      <c r="G122" s="113"/>
      <c r="H122" s="113"/>
      <c r="I122" s="113"/>
      <c r="J122" s="113"/>
      <c r="K122" s="113"/>
      <c r="L122" s="113"/>
      <c r="M122" s="113"/>
      <c r="N122" s="113"/>
      <c r="O122" s="113"/>
      <c r="P122" s="113"/>
      <c r="Q122" s="113"/>
      <c r="R122" s="113"/>
    </row>
    <row r="123" spans="1:18">
      <c r="A123" s="50"/>
      <c r="B123" s="59" t="s">
        <v>147</v>
      </c>
      <c r="C123" s="115">
        <v>100</v>
      </c>
      <c r="D123" s="97"/>
      <c r="E123" s="97"/>
      <c r="F123" s="50"/>
      <c r="G123" s="50"/>
      <c r="H123" s="50"/>
      <c r="I123" s="50"/>
      <c r="J123" s="50"/>
      <c r="K123" s="50"/>
      <c r="L123" s="50"/>
      <c r="M123" s="50">
        <f t="shared" si="36"/>
        <v>0</v>
      </c>
      <c r="N123" s="50">
        <f t="shared" si="37"/>
        <v>0</v>
      </c>
      <c r="O123" s="50">
        <f t="shared" si="38"/>
        <v>0</v>
      </c>
      <c r="P123" s="50">
        <f t="shared" si="39"/>
        <v>0</v>
      </c>
      <c r="Q123" s="96">
        <f t="shared" si="40"/>
        <v>0</v>
      </c>
      <c r="R123" s="50">
        <f t="shared" si="41"/>
        <v>0</v>
      </c>
    </row>
    <row r="124" spans="1:18">
      <c r="A124" s="50"/>
      <c r="B124" s="59" t="s">
        <v>148</v>
      </c>
      <c r="C124" s="115">
        <v>100</v>
      </c>
      <c r="D124" s="97"/>
      <c r="E124" s="97"/>
      <c r="F124" s="50"/>
      <c r="G124" s="50"/>
      <c r="H124" s="50"/>
      <c r="I124" s="50"/>
      <c r="J124" s="50"/>
      <c r="K124" s="50"/>
      <c r="L124" s="50"/>
      <c r="M124" s="50">
        <f t="shared" si="36"/>
        <v>0</v>
      </c>
      <c r="N124" s="50">
        <f t="shared" si="37"/>
        <v>0</v>
      </c>
      <c r="O124" s="50">
        <f t="shared" si="38"/>
        <v>0</v>
      </c>
      <c r="P124" s="50">
        <f t="shared" si="39"/>
        <v>0</v>
      </c>
      <c r="Q124" s="96">
        <f t="shared" si="40"/>
        <v>0</v>
      </c>
      <c r="R124" s="50">
        <f t="shared" si="41"/>
        <v>0</v>
      </c>
    </row>
    <row r="125" spans="1:18">
      <c r="A125" s="50"/>
      <c r="B125" s="48" t="s">
        <v>249</v>
      </c>
      <c r="C125" s="113"/>
      <c r="D125" s="113"/>
      <c r="E125" s="113"/>
      <c r="F125" s="113"/>
      <c r="G125" s="113"/>
      <c r="H125" s="113"/>
      <c r="I125" s="113"/>
      <c r="J125" s="113"/>
      <c r="K125" s="113"/>
      <c r="L125" s="113"/>
      <c r="M125" s="113"/>
      <c r="N125" s="113"/>
      <c r="O125" s="113"/>
      <c r="P125" s="113"/>
      <c r="Q125" s="113"/>
      <c r="R125" s="113"/>
    </row>
    <row r="126" spans="1:18" ht="51">
      <c r="A126" s="50"/>
      <c r="B126" s="59" t="s">
        <v>149</v>
      </c>
      <c r="C126" s="115">
        <v>100</v>
      </c>
      <c r="D126" s="97"/>
      <c r="E126" s="97"/>
      <c r="F126" s="50"/>
      <c r="G126" s="50"/>
      <c r="H126" s="50"/>
      <c r="I126" s="50"/>
      <c r="J126" s="50"/>
      <c r="K126" s="50"/>
      <c r="L126" s="50"/>
      <c r="M126" s="50">
        <f t="shared" si="36"/>
        <v>0</v>
      </c>
      <c r="N126" s="50">
        <f t="shared" si="37"/>
        <v>0</v>
      </c>
      <c r="O126" s="50">
        <f t="shared" si="38"/>
        <v>0</v>
      </c>
      <c r="P126" s="50">
        <f t="shared" si="39"/>
        <v>0</v>
      </c>
      <c r="Q126" s="96">
        <f t="shared" si="40"/>
        <v>0</v>
      </c>
      <c r="R126" s="50">
        <f t="shared" si="41"/>
        <v>0</v>
      </c>
    </row>
    <row r="127" spans="1:18">
      <c r="A127" s="50"/>
      <c r="B127" s="59" t="s">
        <v>150</v>
      </c>
      <c r="C127" s="115">
        <v>100</v>
      </c>
      <c r="D127" s="97"/>
      <c r="E127" s="97"/>
      <c r="F127" s="50"/>
      <c r="G127" s="50"/>
      <c r="H127" s="50"/>
      <c r="I127" s="50"/>
      <c r="J127" s="50"/>
      <c r="K127" s="50"/>
      <c r="L127" s="50"/>
      <c r="M127" s="50">
        <f t="shared" si="36"/>
        <v>0</v>
      </c>
      <c r="N127" s="50">
        <f t="shared" si="37"/>
        <v>0</v>
      </c>
      <c r="O127" s="50">
        <f t="shared" si="38"/>
        <v>0</v>
      </c>
      <c r="P127" s="50">
        <f t="shared" si="39"/>
        <v>0</v>
      </c>
      <c r="Q127" s="96">
        <f t="shared" si="40"/>
        <v>0</v>
      </c>
      <c r="R127" s="50">
        <f t="shared" si="41"/>
        <v>0</v>
      </c>
    </row>
    <row r="128" spans="1:18">
      <c r="A128" s="50"/>
      <c r="B128" s="48" t="s">
        <v>250</v>
      </c>
      <c r="C128" s="113"/>
      <c r="D128" s="113"/>
      <c r="E128" s="113"/>
      <c r="F128" s="113"/>
      <c r="G128" s="113"/>
      <c r="H128" s="113"/>
      <c r="I128" s="113"/>
      <c r="J128" s="113"/>
      <c r="K128" s="113"/>
      <c r="L128" s="113"/>
      <c r="M128" s="113"/>
      <c r="N128" s="113"/>
      <c r="O128" s="113"/>
      <c r="P128" s="113"/>
      <c r="Q128" s="113"/>
      <c r="R128" s="113"/>
    </row>
    <row r="129" spans="1:18" ht="21" customHeight="1">
      <c r="A129" s="50"/>
      <c r="B129" s="59" t="s">
        <v>151</v>
      </c>
      <c r="C129" s="115">
        <v>100</v>
      </c>
      <c r="D129" s="97"/>
      <c r="E129" s="97"/>
      <c r="F129" s="50"/>
      <c r="G129" s="50"/>
      <c r="H129" s="50"/>
      <c r="I129" s="50"/>
      <c r="J129" s="50"/>
      <c r="K129" s="50"/>
      <c r="L129" s="50"/>
      <c r="M129" s="50">
        <f t="shared" si="36"/>
        <v>0</v>
      </c>
      <c r="N129" s="50">
        <f t="shared" si="37"/>
        <v>0</v>
      </c>
      <c r="O129" s="50">
        <f t="shared" si="38"/>
        <v>0</v>
      </c>
      <c r="P129" s="50">
        <f t="shared" si="39"/>
        <v>0</v>
      </c>
      <c r="Q129" s="96">
        <f t="shared" si="40"/>
        <v>0</v>
      </c>
      <c r="R129" s="50">
        <f t="shared" si="41"/>
        <v>0</v>
      </c>
    </row>
    <row r="130" spans="1:18">
      <c r="A130" s="50"/>
      <c r="B130" s="59" t="s">
        <v>152</v>
      </c>
      <c r="C130" s="115">
        <v>100</v>
      </c>
      <c r="D130" s="97"/>
      <c r="E130" s="97"/>
      <c r="F130" s="50"/>
      <c r="G130" s="50"/>
      <c r="H130" s="50"/>
      <c r="I130" s="50"/>
      <c r="J130" s="50"/>
      <c r="K130" s="50"/>
      <c r="L130" s="50"/>
      <c r="M130" s="50">
        <f t="shared" si="36"/>
        <v>0</v>
      </c>
      <c r="N130" s="50">
        <f t="shared" si="37"/>
        <v>0</v>
      </c>
      <c r="O130" s="50">
        <f t="shared" si="38"/>
        <v>0</v>
      </c>
      <c r="P130" s="50">
        <f t="shared" si="39"/>
        <v>0</v>
      </c>
      <c r="Q130" s="96">
        <f t="shared" si="40"/>
        <v>0</v>
      </c>
      <c r="R130" s="50">
        <f t="shared" si="41"/>
        <v>0</v>
      </c>
    </row>
    <row r="131" spans="1:18">
      <c r="A131" s="50"/>
      <c r="B131" s="48" t="s">
        <v>251</v>
      </c>
      <c r="C131" s="113"/>
      <c r="D131" s="113"/>
      <c r="E131" s="113"/>
      <c r="F131" s="113"/>
      <c r="G131" s="113"/>
      <c r="H131" s="113"/>
      <c r="I131" s="113"/>
      <c r="J131" s="113"/>
      <c r="K131" s="113"/>
      <c r="L131" s="113"/>
      <c r="M131" s="113"/>
      <c r="N131" s="113"/>
      <c r="O131" s="113"/>
      <c r="P131" s="113"/>
      <c r="Q131" s="113"/>
      <c r="R131" s="113"/>
    </row>
    <row r="132" spans="1:18">
      <c r="A132" s="50"/>
      <c r="B132" s="59" t="s">
        <v>153</v>
      </c>
      <c r="C132" s="115">
        <v>100</v>
      </c>
      <c r="D132" s="97"/>
      <c r="E132" s="97"/>
      <c r="F132" s="50"/>
      <c r="G132" s="50"/>
      <c r="H132" s="50"/>
      <c r="I132" s="50"/>
      <c r="J132" s="50"/>
      <c r="K132" s="50"/>
      <c r="L132" s="50"/>
      <c r="M132" s="50">
        <f t="shared" si="36"/>
        <v>0</v>
      </c>
      <c r="N132" s="50">
        <f t="shared" si="37"/>
        <v>0</v>
      </c>
      <c r="O132" s="50">
        <f t="shared" si="38"/>
        <v>0</v>
      </c>
      <c r="P132" s="50">
        <f t="shared" si="39"/>
        <v>0</v>
      </c>
      <c r="Q132" s="96">
        <f t="shared" si="40"/>
        <v>0</v>
      </c>
      <c r="R132" s="50">
        <f t="shared" si="41"/>
        <v>0</v>
      </c>
    </row>
    <row r="133" spans="1:18">
      <c r="A133" s="50"/>
      <c r="B133" s="59" t="s">
        <v>154</v>
      </c>
      <c r="C133" s="115">
        <v>100</v>
      </c>
      <c r="D133" s="97"/>
      <c r="E133" s="97"/>
      <c r="F133" s="50"/>
      <c r="G133" s="50"/>
      <c r="H133" s="50"/>
      <c r="I133" s="50"/>
      <c r="J133" s="50"/>
      <c r="K133" s="50"/>
      <c r="L133" s="50"/>
      <c r="M133" s="50">
        <f t="shared" si="36"/>
        <v>0</v>
      </c>
      <c r="N133" s="50">
        <f t="shared" si="37"/>
        <v>0</v>
      </c>
      <c r="O133" s="50">
        <f t="shared" si="38"/>
        <v>0</v>
      </c>
      <c r="P133" s="50">
        <f t="shared" si="39"/>
        <v>0</v>
      </c>
      <c r="Q133" s="96">
        <f t="shared" si="40"/>
        <v>0</v>
      </c>
      <c r="R133" s="50">
        <f t="shared" si="41"/>
        <v>0</v>
      </c>
    </row>
    <row r="134" spans="1:18">
      <c r="A134" s="50"/>
      <c r="B134" s="48" t="s">
        <v>155</v>
      </c>
      <c r="C134" s="113"/>
      <c r="D134" s="113"/>
      <c r="E134" s="113"/>
      <c r="F134" s="113"/>
      <c r="G134" s="113"/>
      <c r="H134" s="113"/>
      <c r="I134" s="113"/>
      <c r="J134" s="113"/>
      <c r="K134" s="113"/>
      <c r="L134" s="113"/>
      <c r="M134" s="113"/>
      <c r="N134" s="113"/>
      <c r="O134" s="113"/>
      <c r="P134" s="113"/>
      <c r="Q134" s="113"/>
      <c r="R134" s="113"/>
    </row>
    <row r="135" spans="1:18">
      <c r="A135" s="50"/>
      <c r="B135" s="48" t="s">
        <v>242</v>
      </c>
      <c r="C135" s="113"/>
      <c r="D135" s="113"/>
      <c r="E135" s="113"/>
      <c r="F135" s="113"/>
      <c r="G135" s="113"/>
      <c r="H135" s="113"/>
      <c r="I135" s="113"/>
      <c r="J135" s="113"/>
      <c r="K135" s="113"/>
      <c r="L135" s="113"/>
      <c r="M135" s="113"/>
      <c r="N135" s="113"/>
      <c r="O135" s="113"/>
      <c r="P135" s="113"/>
      <c r="Q135" s="113"/>
      <c r="R135" s="113"/>
    </row>
    <row r="136" spans="1:18">
      <c r="A136" s="50"/>
      <c r="B136" s="59" t="s">
        <v>156</v>
      </c>
      <c r="C136" s="115">
        <v>100</v>
      </c>
      <c r="D136" s="97"/>
      <c r="E136" s="97"/>
      <c r="F136" s="50"/>
      <c r="G136" s="50"/>
      <c r="H136" s="50"/>
      <c r="I136" s="50"/>
      <c r="J136" s="50"/>
      <c r="K136" s="50"/>
      <c r="L136" s="50"/>
      <c r="M136" s="50">
        <f t="shared" si="36"/>
        <v>0</v>
      </c>
      <c r="N136" s="50">
        <f t="shared" si="37"/>
        <v>0</v>
      </c>
      <c r="O136" s="50">
        <f t="shared" si="38"/>
        <v>0</v>
      </c>
      <c r="P136" s="50">
        <f t="shared" si="39"/>
        <v>0</v>
      </c>
      <c r="Q136" s="96">
        <f t="shared" si="40"/>
        <v>0</v>
      </c>
      <c r="R136" s="50">
        <f t="shared" si="41"/>
        <v>0</v>
      </c>
    </row>
    <row r="137" spans="1:18">
      <c r="A137" s="50"/>
      <c r="B137" s="59" t="s">
        <v>157</v>
      </c>
      <c r="C137" s="115">
        <v>100</v>
      </c>
      <c r="D137" s="97"/>
      <c r="E137" s="97"/>
      <c r="F137" s="50"/>
      <c r="G137" s="50"/>
      <c r="H137" s="50"/>
      <c r="I137" s="50"/>
      <c r="J137" s="50"/>
      <c r="K137" s="50"/>
      <c r="L137" s="50"/>
      <c r="M137" s="50">
        <f t="shared" si="36"/>
        <v>0</v>
      </c>
      <c r="N137" s="50">
        <f t="shared" si="37"/>
        <v>0</v>
      </c>
      <c r="O137" s="50">
        <f t="shared" si="38"/>
        <v>0</v>
      </c>
      <c r="P137" s="50">
        <f t="shared" si="39"/>
        <v>0</v>
      </c>
      <c r="Q137" s="96">
        <f t="shared" si="40"/>
        <v>0</v>
      </c>
      <c r="R137" s="50">
        <f t="shared" si="41"/>
        <v>0</v>
      </c>
    </row>
    <row r="138" spans="1:18">
      <c r="A138" s="50"/>
      <c r="B138" s="49" t="s">
        <v>264</v>
      </c>
      <c r="C138" s="113"/>
      <c r="D138" s="113"/>
      <c r="E138" s="113"/>
      <c r="F138" s="113"/>
      <c r="G138" s="113"/>
      <c r="H138" s="113"/>
      <c r="I138" s="113"/>
      <c r="J138" s="113"/>
      <c r="K138" s="113"/>
      <c r="L138" s="113"/>
      <c r="M138" s="113"/>
      <c r="N138" s="113"/>
      <c r="O138" s="113"/>
      <c r="P138" s="113"/>
      <c r="Q138" s="113"/>
      <c r="R138" s="113"/>
    </row>
    <row r="139" spans="1:18">
      <c r="A139" s="50"/>
      <c r="B139" s="59" t="s">
        <v>158</v>
      </c>
      <c r="C139" s="115">
        <v>100</v>
      </c>
      <c r="D139" s="97"/>
      <c r="E139" s="97"/>
      <c r="F139" s="50"/>
      <c r="G139" s="50"/>
      <c r="H139" s="50"/>
      <c r="I139" s="50"/>
      <c r="J139" s="50"/>
      <c r="K139" s="50"/>
      <c r="L139" s="50"/>
      <c r="M139" s="50">
        <f t="shared" si="36"/>
        <v>0</v>
      </c>
      <c r="N139" s="50">
        <f t="shared" si="37"/>
        <v>0</v>
      </c>
      <c r="O139" s="50">
        <f t="shared" si="38"/>
        <v>0</v>
      </c>
      <c r="P139" s="50">
        <f t="shared" si="39"/>
        <v>0</v>
      </c>
      <c r="Q139" s="96">
        <f t="shared" si="40"/>
        <v>0</v>
      </c>
      <c r="R139" s="50">
        <f t="shared" si="41"/>
        <v>0</v>
      </c>
    </row>
    <row r="140" spans="1:18">
      <c r="A140" s="50"/>
      <c r="B140" s="59" t="s">
        <v>159</v>
      </c>
      <c r="C140" s="115">
        <v>100</v>
      </c>
      <c r="D140" s="97"/>
      <c r="E140" s="97"/>
      <c r="F140" s="50"/>
      <c r="G140" s="50"/>
      <c r="H140" s="50"/>
      <c r="I140" s="50"/>
      <c r="J140" s="50"/>
      <c r="K140" s="50"/>
      <c r="L140" s="50"/>
      <c r="M140" s="50">
        <f t="shared" si="36"/>
        <v>0</v>
      </c>
      <c r="N140" s="50">
        <f t="shared" si="37"/>
        <v>0</v>
      </c>
      <c r="O140" s="50">
        <f t="shared" si="38"/>
        <v>0</v>
      </c>
      <c r="P140" s="50">
        <f t="shared" si="39"/>
        <v>0</v>
      </c>
      <c r="Q140" s="96">
        <f t="shared" si="40"/>
        <v>0</v>
      </c>
      <c r="R140" s="50">
        <f t="shared" si="41"/>
        <v>0</v>
      </c>
    </row>
    <row r="141" spans="1:18">
      <c r="A141" s="50"/>
      <c r="B141" s="59" t="s">
        <v>160</v>
      </c>
      <c r="C141" s="115">
        <v>100</v>
      </c>
      <c r="D141" s="97"/>
      <c r="E141" s="97"/>
      <c r="F141" s="50"/>
      <c r="G141" s="50"/>
      <c r="H141" s="50"/>
      <c r="I141" s="50"/>
      <c r="J141" s="50"/>
      <c r="K141" s="50"/>
      <c r="L141" s="50"/>
      <c r="M141" s="50">
        <f t="shared" si="36"/>
        <v>0</v>
      </c>
      <c r="N141" s="50">
        <f t="shared" si="37"/>
        <v>0</v>
      </c>
      <c r="O141" s="50">
        <f t="shared" si="38"/>
        <v>0</v>
      </c>
      <c r="P141" s="50">
        <f t="shared" si="39"/>
        <v>0</v>
      </c>
      <c r="Q141" s="96">
        <f t="shared" si="40"/>
        <v>0</v>
      </c>
      <c r="R141" s="50">
        <f t="shared" si="41"/>
        <v>0</v>
      </c>
    </row>
    <row r="142" spans="1:18">
      <c r="A142" s="50"/>
      <c r="B142" s="49" t="s">
        <v>265</v>
      </c>
      <c r="C142" s="113"/>
      <c r="D142" s="113"/>
      <c r="E142" s="113"/>
      <c r="F142" s="113"/>
      <c r="G142" s="113"/>
      <c r="H142" s="113"/>
      <c r="I142" s="113"/>
      <c r="J142" s="113"/>
      <c r="K142" s="113"/>
      <c r="L142" s="113"/>
      <c r="M142" s="113"/>
      <c r="N142" s="113"/>
      <c r="O142" s="113"/>
      <c r="P142" s="113"/>
      <c r="Q142" s="113"/>
      <c r="R142" s="113"/>
    </row>
    <row r="143" spans="1:18" ht="25.5">
      <c r="A143" s="50"/>
      <c r="B143" s="59" t="s">
        <v>161</v>
      </c>
      <c r="C143" s="115">
        <v>100</v>
      </c>
      <c r="D143" s="97"/>
      <c r="E143" s="97"/>
      <c r="F143" s="50"/>
      <c r="G143" s="50"/>
      <c r="H143" s="50"/>
      <c r="I143" s="50"/>
      <c r="J143" s="50"/>
      <c r="K143" s="50"/>
      <c r="L143" s="50"/>
      <c r="M143" s="50">
        <f t="shared" si="36"/>
        <v>0</v>
      </c>
      <c r="N143" s="50">
        <f t="shared" si="37"/>
        <v>0</v>
      </c>
      <c r="O143" s="50">
        <f t="shared" si="38"/>
        <v>0</v>
      </c>
      <c r="P143" s="50">
        <f t="shared" si="39"/>
        <v>0</v>
      </c>
      <c r="Q143" s="96">
        <f t="shared" si="40"/>
        <v>0</v>
      </c>
      <c r="R143" s="50">
        <f t="shared" si="41"/>
        <v>0</v>
      </c>
    </row>
    <row r="144" spans="1:18" ht="38.25">
      <c r="A144" s="50"/>
      <c r="B144" s="59" t="s">
        <v>162</v>
      </c>
      <c r="C144" s="115">
        <v>100</v>
      </c>
      <c r="D144" s="97"/>
      <c r="E144" s="97"/>
      <c r="F144" s="50"/>
      <c r="G144" s="50"/>
      <c r="H144" s="50"/>
      <c r="I144" s="50"/>
      <c r="J144" s="50"/>
      <c r="K144" s="50"/>
      <c r="L144" s="50"/>
      <c r="M144" s="50">
        <f t="shared" si="36"/>
        <v>0</v>
      </c>
      <c r="N144" s="50">
        <f t="shared" si="37"/>
        <v>0</v>
      </c>
      <c r="O144" s="50">
        <f t="shared" si="38"/>
        <v>0</v>
      </c>
      <c r="P144" s="50">
        <f t="shared" si="39"/>
        <v>0</v>
      </c>
      <c r="Q144" s="96">
        <f t="shared" si="40"/>
        <v>0</v>
      </c>
      <c r="R144" s="50">
        <f t="shared" si="41"/>
        <v>0</v>
      </c>
    </row>
    <row r="145" spans="1:18">
      <c r="A145" s="50"/>
      <c r="B145" s="48" t="s">
        <v>163</v>
      </c>
      <c r="C145" s="113"/>
      <c r="D145" s="113"/>
      <c r="E145" s="113"/>
      <c r="F145" s="113"/>
      <c r="G145" s="113"/>
      <c r="H145" s="113"/>
      <c r="I145" s="113"/>
      <c r="J145" s="113"/>
      <c r="K145" s="113"/>
      <c r="L145" s="113"/>
      <c r="M145" s="113"/>
      <c r="N145" s="113"/>
      <c r="O145" s="113"/>
      <c r="P145" s="113"/>
      <c r="Q145" s="113"/>
      <c r="R145" s="113"/>
    </row>
    <row r="146" spans="1:18">
      <c r="A146" s="50"/>
      <c r="B146" s="48" t="s">
        <v>252</v>
      </c>
      <c r="C146" s="113"/>
      <c r="D146" s="113"/>
      <c r="E146" s="113"/>
      <c r="F146" s="113"/>
      <c r="G146" s="113"/>
      <c r="H146" s="113"/>
      <c r="I146" s="113"/>
      <c r="J146" s="113"/>
      <c r="K146" s="113"/>
      <c r="L146" s="113"/>
      <c r="M146" s="113"/>
      <c r="N146" s="113"/>
      <c r="O146" s="113"/>
      <c r="P146" s="113"/>
      <c r="Q146" s="113"/>
      <c r="R146" s="113"/>
    </row>
    <row r="147" spans="1:18" ht="23.25" customHeight="1">
      <c r="A147" s="50"/>
      <c r="B147" s="59" t="s">
        <v>198</v>
      </c>
      <c r="C147" s="115">
        <v>100</v>
      </c>
      <c r="D147" s="97"/>
      <c r="E147" s="97"/>
      <c r="F147" s="50"/>
      <c r="G147" s="50"/>
      <c r="H147" s="50"/>
      <c r="I147" s="50"/>
      <c r="J147" s="50"/>
      <c r="K147" s="50"/>
      <c r="L147" s="50"/>
      <c r="M147" s="50">
        <f t="shared" si="36"/>
        <v>0</v>
      </c>
      <c r="N147" s="50">
        <f t="shared" si="37"/>
        <v>0</v>
      </c>
      <c r="O147" s="50">
        <f t="shared" si="38"/>
        <v>0</v>
      </c>
      <c r="P147" s="50">
        <f t="shared" si="39"/>
        <v>0</v>
      </c>
      <c r="Q147" s="96">
        <f t="shared" si="40"/>
        <v>0</v>
      </c>
      <c r="R147" s="50">
        <f t="shared" si="41"/>
        <v>0</v>
      </c>
    </row>
    <row r="148" spans="1:18">
      <c r="A148" s="50"/>
      <c r="B148" s="48" t="s">
        <v>253</v>
      </c>
      <c r="C148" s="113"/>
      <c r="D148" s="113"/>
      <c r="E148" s="113"/>
      <c r="F148" s="113"/>
      <c r="G148" s="113"/>
      <c r="H148" s="113"/>
      <c r="I148" s="113"/>
      <c r="J148" s="113"/>
      <c r="K148" s="113"/>
      <c r="L148" s="113"/>
      <c r="M148" s="113"/>
      <c r="N148" s="113"/>
      <c r="O148" s="113"/>
      <c r="P148" s="113"/>
      <c r="Q148" s="113"/>
      <c r="R148" s="113"/>
    </row>
    <row r="149" spans="1:18">
      <c r="A149" s="50"/>
      <c r="B149" s="59" t="s">
        <v>164</v>
      </c>
      <c r="C149" s="115">
        <v>100</v>
      </c>
      <c r="D149" s="97"/>
      <c r="E149" s="97"/>
      <c r="F149" s="50"/>
      <c r="G149" s="50"/>
      <c r="H149" s="50"/>
      <c r="I149" s="50"/>
      <c r="J149" s="50"/>
      <c r="K149" s="50"/>
      <c r="L149" s="50"/>
      <c r="M149" s="50">
        <f t="shared" si="36"/>
        <v>0</v>
      </c>
      <c r="N149" s="50">
        <f t="shared" si="37"/>
        <v>0</v>
      </c>
      <c r="O149" s="50">
        <f t="shared" si="38"/>
        <v>0</v>
      </c>
      <c r="P149" s="50">
        <f t="shared" si="39"/>
        <v>0</v>
      </c>
      <c r="Q149" s="96">
        <f t="shared" si="40"/>
        <v>0</v>
      </c>
      <c r="R149" s="50">
        <f t="shared" si="41"/>
        <v>0</v>
      </c>
    </row>
    <row r="150" spans="1:18">
      <c r="A150" s="50"/>
      <c r="B150" s="59" t="s">
        <v>165</v>
      </c>
      <c r="C150" s="113"/>
      <c r="D150" s="113"/>
      <c r="E150" s="113"/>
      <c r="F150" s="113"/>
      <c r="G150" s="113"/>
      <c r="H150" s="113"/>
      <c r="I150" s="113"/>
      <c r="J150" s="113"/>
      <c r="K150" s="113"/>
      <c r="L150" s="113"/>
      <c r="M150" s="113"/>
      <c r="N150" s="113"/>
      <c r="O150" s="113"/>
      <c r="P150" s="113"/>
      <c r="Q150" s="113"/>
      <c r="R150" s="113"/>
    </row>
    <row r="151" spans="1:18">
      <c r="A151" s="50"/>
      <c r="B151" s="48" t="s">
        <v>254</v>
      </c>
      <c r="C151" s="113"/>
      <c r="D151" s="113"/>
      <c r="E151" s="113"/>
      <c r="F151" s="113"/>
      <c r="G151" s="113"/>
      <c r="H151" s="113"/>
      <c r="I151" s="113"/>
      <c r="J151" s="113"/>
      <c r="K151" s="113"/>
      <c r="L151" s="113"/>
      <c r="M151" s="113"/>
      <c r="N151" s="113"/>
      <c r="O151" s="113"/>
      <c r="P151" s="113"/>
      <c r="Q151" s="113"/>
      <c r="R151" s="113"/>
    </row>
    <row r="152" spans="1:18" ht="114.75">
      <c r="A152" s="50"/>
      <c r="B152" s="59" t="s">
        <v>199</v>
      </c>
      <c r="C152" s="115">
        <v>100</v>
      </c>
      <c r="D152" s="97"/>
      <c r="E152" s="97"/>
      <c r="F152" s="50"/>
      <c r="G152" s="50"/>
      <c r="H152" s="50"/>
      <c r="I152" s="50"/>
      <c r="J152" s="50"/>
      <c r="K152" s="50"/>
      <c r="L152" s="50"/>
      <c r="M152" s="50">
        <f t="shared" si="36"/>
        <v>0</v>
      </c>
      <c r="N152" s="50">
        <f t="shared" si="37"/>
        <v>0</v>
      </c>
      <c r="O152" s="50">
        <f t="shared" si="38"/>
        <v>0</v>
      </c>
      <c r="P152" s="50">
        <f t="shared" si="39"/>
        <v>0</v>
      </c>
      <c r="Q152" s="96">
        <f t="shared" si="40"/>
        <v>0</v>
      </c>
      <c r="R152" s="50">
        <f t="shared" si="41"/>
        <v>0</v>
      </c>
    </row>
    <row r="153" spans="1:18">
      <c r="A153" s="50"/>
      <c r="B153" s="48" t="s">
        <v>255</v>
      </c>
      <c r="C153" s="113"/>
      <c r="D153" s="113"/>
      <c r="E153" s="113"/>
      <c r="F153" s="113"/>
      <c r="G153" s="113"/>
      <c r="H153" s="113"/>
      <c r="I153" s="113"/>
      <c r="J153" s="113"/>
      <c r="K153" s="113"/>
      <c r="L153" s="113"/>
      <c r="M153" s="113"/>
      <c r="N153" s="113"/>
      <c r="O153" s="113"/>
      <c r="P153" s="113"/>
      <c r="Q153" s="113"/>
      <c r="R153" s="113"/>
    </row>
    <row r="154" spans="1:18" ht="76.5">
      <c r="A154" s="50"/>
      <c r="B154" s="59" t="s">
        <v>166</v>
      </c>
      <c r="C154" s="115">
        <v>100</v>
      </c>
      <c r="D154" s="97"/>
      <c r="F154" s="50"/>
      <c r="G154" s="50"/>
      <c r="H154" s="50"/>
      <c r="I154" s="50"/>
      <c r="J154" s="50"/>
      <c r="K154" s="50"/>
      <c r="L154" s="50"/>
      <c r="M154" s="50">
        <f t="shared" si="36"/>
        <v>0</v>
      </c>
      <c r="N154" s="50">
        <f t="shared" si="37"/>
        <v>0</v>
      </c>
      <c r="O154" s="50">
        <f t="shared" si="38"/>
        <v>0</v>
      </c>
      <c r="P154" s="50">
        <f t="shared" si="39"/>
        <v>0</v>
      </c>
      <c r="Q154" s="96">
        <f t="shared" si="40"/>
        <v>0</v>
      </c>
      <c r="R154" s="50">
        <f t="shared" si="41"/>
        <v>0</v>
      </c>
    </row>
    <row r="155" spans="1:18">
      <c r="A155" s="50"/>
      <c r="B155" s="48" t="s">
        <v>256</v>
      </c>
      <c r="C155" s="113"/>
      <c r="D155" s="113"/>
      <c r="E155" s="113"/>
      <c r="F155" s="113"/>
      <c r="G155" s="113"/>
      <c r="H155" s="113"/>
      <c r="I155" s="113"/>
      <c r="J155" s="113"/>
      <c r="K155" s="113"/>
      <c r="L155" s="113"/>
      <c r="M155" s="113"/>
      <c r="N155" s="113"/>
      <c r="O155" s="113"/>
      <c r="P155" s="113"/>
      <c r="Q155" s="113"/>
      <c r="R155" s="113"/>
    </row>
    <row r="156" spans="1:18">
      <c r="A156" s="50"/>
      <c r="B156" s="59" t="s">
        <v>167</v>
      </c>
      <c r="C156" s="115">
        <v>100</v>
      </c>
      <c r="D156" s="97"/>
      <c r="E156" s="97"/>
      <c r="F156" s="50"/>
      <c r="G156" s="50"/>
      <c r="H156" s="50"/>
      <c r="I156" s="50"/>
      <c r="J156" s="50"/>
      <c r="K156" s="50"/>
      <c r="L156" s="50"/>
      <c r="M156" s="50">
        <f t="shared" si="36"/>
        <v>0</v>
      </c>
      <c r="N156" s="50">
        <f t="shared" si="37"/>
        <v>0</v>
      </c>
      <c r="O156" s="50">
        <f t="shared" si="38"/>
        <v>0</v>
      </c>
      <c r="P156" s="50">
        <f t="shared" si="39"/>
        <v>0</v>
      </c>
      <c r="Q156" s="96">
        <f t="shared" si="40"/>
        <v>0</v>
      </c>
      <c r="R156" s="50">
        <f t="shared" si="41"/>
        <v>0</v>
      </c>
    </row>
    <row r="157" spans="1:18">
      <c r="A157" s="50"/>
      <c r="B157" s="59" t="s">
        <v>168</v>
      </c>
      <c r="C157" s="115">
        <v>100</v>
      </c>
      <c r="D157" s="97"/>
      <c r="E157" s="97"/>
      <c r="F157" s="50"/>
      <c r="G157" s="50"/>
      <c r="H157" s="50"/>
      <c r="I157" s="50"/>
      <c r="J157" s="50"/>
      <c r="K157" s="50"/>
      <c r="L157" s="50"/>
      <c r="M157" s="50">
        <f t="shared" si="36"/>
        <v>0</v>
      </c>
      <c r="N157" s="50">
        <f t="shared" si="37"/>
        <v>0</v>
      </c>
      <c r="O157" s="50">
        <f t="shared" si="38"/>
        <v>0</v>
      </c>
      <c r="P157" s="50">
        <f t="shared" si="39"/>
        <v>0</v>
      </c>
      <c r="Q157" s="96">
        <f t="shared" si="40"/>
        <v>0</v>
      </c>
      <c r="R157" s="50">
        <f t="shared" si="41"/>
        <v>0</v>
      </c>
    </row>
    <row r="158" spans="1:18">
      <c r="A158" s="50"/>
      <c r="B158" s="48" t="s">
        <v>169</v>
      </c>
      <c r="C158" s="113"/>
      <c r="D158" s="113"/>
      <c r="E158" s="113"/>
      <c r="F158" s="113"/>
      <c r="G158" s="113"/>
      <c r="H158" s="113"/>
      <c r="I158" s="113"/>
      <c r="J158" s="113"/>
      <c r="K158" s="113"/>
      <c r="L158" s="113"/>
      <c r="M158" s="113"/>
      <c r="N158" s="113"/>
      <c r="O158" s="113"/>
      <c r="P158" s="113"/>
      <c r="Q158" s="113"/>
      <c r="R158" s="113"/>
    </row>
    <row r="159" spans="1:18">
      <c r="A159" s="50"/>
      <c r="B159" s="48" t="s">
        <v>243</v>
      </c>
      <c r="C159" s="113"/>
      <c r="D159" s="113"/>
      <c r="E159" s="113"/>
      <c r="F159" s="113"/>
      <c r="G159" s="113"/>
      <c r="H159" s="113"/>
      <c r="I159" s="113"/>
      <c r="J159" s="113"/>
      <c r="K159" s="113"/>
      <c r="L159" s="113"/>
      <c r="M159" s="113"/>
      <c r="N159" s="113"/>
      <c r="O159" s="113"/>
      <c r="P159" s="113"/>
      <c r="Q159" s="113"/>
      <c r="R159" s="113"/>
    </row>
    <row r="160" spans="1:18" ht="76.5">
      <c r="A160" s="50"/>
      <c r="B160" s="59" t="s">
        <v>170</v>
      </c>
      <c r="C160" s="115">
        <v>100</v>
      </c>
      <c r="D160" s="97"/>
      <c r="E160" s="97"/>
      <c r="F160" s="50"/>
      <c r="G160" s="50"/>
      <c r="H160" s="50"/>
      <c r="I160" s="50"/>
      <c r="J160" s="50"/>
      <c r="K160" s="50"/>
      <c r="L160" s="50"/>
      <c r="M160" s="50">
        <f t="shared" si="36"/>
        <v>0</v>
      </c>
      <c r="N160" s="50">
        <f t="shared" si="37"/>
        <v>0</v>
      </c>
      <c r="O160" s="50">
        <f t="shared" si="38"/>
        <v>0</v>
      </c>
      <c r="P160" s="50">
        <f t="shared" si="39"/>
        <v>0</v>
      </c>
      <c r="Q160" s="96">
        <f t="shared" si="40"/>
        <v>0</v>
      </c>
      <c r="R160" s="50">
        <f t="shared" si="41"/>
        <v>0</v>
      </c>
    </row>
    <row r="161" spans="1:18">
      <c r="A161" s="50"/>
      <c r="B161" s="49" t="s">
        <v>266</v>
      </c>
      <c r="C161" s="113"/>
      <c r="D161" s="113"/>
      <c r="E161" s="113"/>
      <c r="F161" s="113"/>
      <c r="G161" s="113"/>
      <c r="H161" s="113"/>
      <c r="I161" s="113"/>
      <c r="J161" s="113"/>
      <c r="K161" s="113"/>
      <c r="L161" s="113"/>
      <c r="M161" s="113"/>
      <c r="N161" s="113"/>
      <c r="O161" s="113"/>
      <c r="P161" s="113"/>
      <c r="Q161" s="113"/>
      <c r="R161" s="113"/>
    </row>
    <row r="162" spans="1:18">
      <c r="A162" s="50"/>
      <c r="B162" s="59" t="s">
        <v>171</v>
      </c>
      <c r="C162" s="115">
        <v>100</v>
      </c>
      <c r="D162" s="97"/>
      <c r="E162" s="97"/>
      <c r="F162" s="50"/>
      <c r="G162" s="50"/>
      <c r="H162" s="50"/>
      <c r="I162" s="50"/>
      <c r="J162" s="50"/>
      <c r="K162" s="50"/>
      <c r="L162" s="50"/>
      <c r="M162" s="50">
        <f t="shared" si="36"/>
        <v>0</v>
      </c>
      <c r="N162" s="50">
        <f t="shared" si="37"/>
        <v>0</v>
      </c>
      <c r="O162" s="50">
        <f t="shared" si="38"/>
        <v>0</v>
      </c>
      <c r="P162" s="50">
        <f t="shared" si="39"/>
        <v>0</v>
      </c>
      <c r="Q162" s="96">
        <f t="shared" si="40"/>
        <v>0</v>
      </c>
      <c r="R162" s="50">
        <f t="shared" si="41"/>
        <v>0</v>
      </c>
    </row>
    <row r="163" spans="1:18">
      <c r="A163" s="50"/>
      <c r="B163" s="49" t="s">
        <v>267</v>
      </c>
      <c r="C163" s="113"/>
      <c r="D163" s="113"/>
      <c r="E163" s="113"/>
      <c r="F163" s="113"/>
      <c r="G163" s="113"/>
      <c r="H163" s="113"/>
      <c r="I163" s="113"/>
      <c r="J163" s="113"/>
      <c r="K163" s="113"/>
      <c r="L163" s="113"/>
      <c r="M163" s="113"/>
      <c r="N163" s="113"/>
      <c r="O163" s="113"/>
      <c r="P163" s="113"/>
      <c r="Q163" s="113"/>
      <c r="R163" s="113"/>
    </row>
    <row r="164" spans="1:18" ht="76.5">
      <c r="A164" s="50"/>
      <c r="B164" s="59" t="s">
        <v>172</v>
      </c>
      <c r="C164" s="115">
        <v>100</v>
      </c>
      <c r="D164" s="97"/>
      <c r="E164" s="97"/>
      <c r="F164" s="50"/>
      <c r="G164" s="50"/>
      <c r="H164" s="50"/>
      <c r="I164" s="50"/>
      <c r="J164" s="50"/>
      <c r="K164" s="50"/>
      <c r="L164" s="50"/>
      <c r="M164" s="50">
        <f t="shared" si="36"/>
        <v>0</v>
      </c>
      <c r="N164" s="50">
        <f t="shared" si="37"/>
        <v>0</v>
      </c>
      <c r="O164" s="50">
        <f t="shared" si="38"/>
        <v>0</v>
      </c>
      <c r="P164" s="50">
        <f t="shared" si="39"/>
        <v>0</v>
      </c>
      <c r="Q164" s="96">
        <f t="shared" si="40"/>
        <v>0</v>
      </c>
      <c r="R164" s="50">
        <f t="shared" si="41"/>
        <v>0</v>
      </c>
    </row>
    <row r="165" spans="1:18">
      <c r="A165" s="50"/>
      <c r="B165" s="52" t="s">
        <v>173</v>
      </c>
      <c r="C165" s="113"/>
      <c r="D165" s="113"/>
      <c r="E165" s="113"/>
      <c r="F165" s="113"/>
      <c r="G165" s="113"/>
      <c r="H165" s="113"/>
      <c r="I165" s="113"/>
      <c r="J165" s="113"/>
      <c r="K165" s="113"/>
      <c r="L165" s="113"/>
      <c r="M165" s="113"/>
      <c r="N165" s="113"/>
      <c r="O165" s="113"/>
      <c r="P165" s="113"/>
      <c r="Q165" s="113"/>
      <c r="R165" s="113"/>
    </row>
    <row r="166" spans="1:18">
      <c r="A166" s="50"/>
      <c r="B166" s="52" t="s">
        <v>268</v>
      </c>
      <c r="C166" s="113"/>
      <c r="D166" s="113"/>
      <c r="E166" s="113"/>
      <c r="F166" s="113"/>
      <c r="G166" s="113"/>
      <c r="H166" s="113"/>
      <c r="I166" s="113"/>
      <c r="J166" s="113"/>
      <c r="K166" s="113"/>
      <c r="L166" s="113"/>
      <c r="M166" s="113"/>
      <c r="N166" s="113"/>
      <c r="O166" s="113"/>
      <c r="P166" s="113"/>
      <c r="Q166" s="113"/>
      <c r="R166" s="113"/>
    </row>
    <row r="167" spans="1:18" ht="51">
      <c r="A167" s="50"/>
      <c r="B167" s="59" t="s">
        <v>174</v>
      </c>
      <c r="C167" s="115">
        <v>100</v>
      </c>
      <c r="D167" s="97"/>
      <c r="E167" s="97"/>
      <c r="F167" s="50"/>
      <c r="G167" s="50"/>
      <c r="H167" s="50"/>
      <c r="I167" s="50"/>
      <c r="J167" s="50"/>
      <c r="K167" s="50"/>
      <c r="L167" s="50"/>
      <c r="M167" s="50">
        <f t="shared" si="36"/>
        <v>0</v>
      </c>
      <c r="N167" s="50">
        <f t="shared" si="37"/>
        <v>0</v>
      </c>
      <c r="O167" s="50">
        <f t="shared" si="38"/>
        <v>0</v>
      </c>
      <c r="P167" s="50">
        <f t="shared" si="39"/>
        <v>0</v>
      </c>
      <c r="Q167" s="96">
        <f t="shared" si="40"/>
        <v>0</v>
      </c>
      <c r="R167" s="50">
        <f t="shared" si="41"/>
        <v>0</v>
      </c>
    </row>
    <row r="168" spans="1:18">
      <c r="A168" s="50"/>
      <c r="B168" s="52" t="s">
        <v>269</v>
      </c>
      <c r="C168" s="113"/>
      <c r="D168" s="113"/>
      <c r="E168" s="113"/>
      <c r="F168" s="113"/>
      <c r="G168" s="113"/>
      <c r="H168" s="113"/>
      <c r="I168" s="113"/>
      <c r="J168" s="113"/>
      <c r="K168" s="113"/>
      <c r="L168" s="113"/>
      <c r="M168" s="113"/>
      <c r="N168" s="113"/>
      <c r="O168" s="113"/>
      <c r="P168" s="113"/>
      <c r="Q168" s="113"/>
      <c r="R168" s="113"/>
    </row>
    <row r="169" spans="1:18" ht="63.75">
      <c r="A169" s="50"/>
      <c r="B169" s="59" t="s">
        <v>175</v>
      </c>
      <c r="C169" s="115">
        <v>100</v>
      </c>
      <c r="D169" s="97"/>
      <c r="E169" s="97"/>
      <c r="F169" s="50"/>
      <c r="G169" s="50"/>
      <c r="H169" s="50"/>
      <c r="I169" s="50"/>
      <c r="J169" s="50"/>
      <c r="K169" s="50"/>
      <c r="L169" s="50"/>
      <c r="M169" s="50">
        <f t="shared" si="36"/>
        <v>0</v>
      </c>
      <c r="N169" s="50">
        <f t="shared" si="37"/>
        <v>0</v>
      </c>
      <c r="O169" s="50">
        <f t="shared" si="38"/>
        <v>0</v>
      </c>
      <c r="P169" s="50">
        <f t="shared" si="39"/>
        <v>0</v>
      </c>
      <c r="Q169" s="96">
        <f t="shared" si="40"/>
        <v>0</v>
      </c>
      <c r="R169" s="50">
        <f t="shared" si="41"/>
        <v>0</v>
      </c>
    </row>
    <row r="170" spans="1:18">
      <c r="A170" s="50"/>
      <c r="B170" s="52" t="s">
        <v>270</v>
      </c>
      <c r="C170" s="113"/>
      <c r="D170" s="113"/>
      <c r="E170" s="113"/>
      <c r="F170" s="113"/>
      <c r="G170" s="113"/>
      <c r="H170" s="113"/>
      <c r="I170" s="113"/>
      <c r="J170" s="113"/>
      <c r="K170" s="113"/>
      <c r="L170" s="113"/>
      <c r="M170" s="113"/>
      <c r="N170" s="113"/>
      <c r="O170" s="113"/>
      <c r="P170" s="113"/>
      <c r="Q170" s="113"/>
      <c r="R170" s="113"/>
    </row>
    <row r="171" spans="1:18">
      <c r="A171" s="50"/>
      <c r="B171" s="59" t="s">
        <v>176</v>
      </c>
      <c r="C171" s="115">
        <v>100</v>
      </c>
      <c r="D171" s="97"/>
      <c r="E171" s="97"/>
      <c r="F171" s="50"/>
      <c r="G171" s="50"/>
      <c r="H171" s="50"/>
      <c r="I171" s="50"/>
      <c r="J171" s="50"/>
      <c r="K171" s="50"/>
      <c r="L171" s="50"/>
      <c r="M171" s="50">
        <f t="shared" ref="M171:M197" si="42">SUM(C171*F171)</f>
        <v>0</v>
      </c>
      <c r="N171" s="50">
        <f t="shared" ref="N171:N195" si="43">SUM(C171*G171)</f>
        <v>0</v>
      </c>
      <c r="O171" s="50">
        <f t="shared" ref="O171:O195" si="44">SUM(C171*H171)</f>
        <v>0</v>
      </c>
      <c r="P171" s="50">
        <f t="shared" ref="P171:P195" si="45">SUM(C171*I171)</f>
        <v>0</v>
      </c>
      <c r="Q171" s="96">
        <f t="shared" ref="Q171:Q195" si="46">SUM(C171*J171)</f>
        <v>0</v>
      </c>
      <c r="R171" s="50">
        <f t="shared" ref="R171:R195" si="47">SUM(C171*K171)</f>
        <v>0</v>
      </c>
    </row>
    <row r="172" spans="1:18">
      <c r="A172" s="50"/>
      <c r="B172" s="52" t="s">
        <v>177</v>
      </c>
      <c r="C172" s="113"/>
      <c r="D172" s="113"/>
      <c r="E172" s="113"/>
      <c r="F172" s="113"/>
      <c r="G172" s="113"/>
      <c r="H172" s="113"/>
      <c r="I172" s="113"/>
      <c r="J172" s="113"/>
      <c r="K172" s="113"/>
      <c r="L172" s="113"/>
      <c r="M172" s="113"/>
      <c r="N172" s="113"/>
      <c r="O172" s="113"/>
      <c r="P172" s="113"/>
      <c r="Q172" s="113"/>
      <c r="R172" s="113"/>
    </row>
    <row r="173" spans="1:18">
      <c r="A173" s="50"/>
      <c r="B173" s="49" t="s">
        <v>271</v>
      </c>
      <c r="C173" s="113"/>
      <c r="D173" s="113"/>
      <c r="E173" s="113"/>
      <c r="F173" s="113"/>
      <c r="G173" s="113"/>
      <c r="H173" s="113"/>
      <c r="I173" s="113"/>
      <c r="J173" s="113"/>
      <c r="K173" s="113"/>
      <c r="L173" s="113"/>
      <c r="M173" s="113"/>
      <c r="N173" s="113"/>
      <c r="O173" s="113"/>
      <c r="P173" s="113"/>
      <c r="Q173" s="113"/>
      <c r="R173" s="113"/>
    </row>
    <row r="174" spans="1:18">
      <c r="A174" s="50"/>
      <c r="B174" s="51" t="s">
        <v>178</v>
      </c>
      <c r="C174" s="115">
        <v>100</v>
      </c>
      <c r="D174" s="97"/>
      <c r="E174" s="97"/>
      <c r="F174" s="50"/>
      <c r="G174" s="50"/>
      <c r="H174" s="50"/>
      <c r="I174" s="50"/>
      <c r="J174" s="50"/>
      <c r="K174" s="50"/>
      <c r="L174" s="50"/>
      <c r="M174" s="50">
        <f t="shared" si="42"/>
        <v>0</v>
      </c>
      <c r="N174" s="50">
        <f t="shared" si="43"/>
        <v>0</v>
      </c>
      <c r="O174" s="50">
        <f t="shared" si="44"/>
        <v>0</v>
      </c>
      <c r="P174" s="50">
        <f t="shared" si="45"/>
        <v>0</v>
      </c>
      <c r="Q174" s="96">
        <f t="shared" si="46"/>
        <v>0</v>
      </c>
      <c r="R174" s="50">
        <f t="shared" si="47"/>
        <v>0</v>
      </c>
    </row>
    <row r="175" spans="1:18">
      <c r="A175" s="50"/>
      <c r="B175" s="49" t="s">
        <v>272</v>
      </c>
      <c r="C175" s="113"/>
      <c r="D175" s="113"/>
      <c r="E175" s="113"/>
      <c r="F175" s="113"/>
      <c r="G175" s="113"/>
      <c r="H175" s="113"/>
      <c r="I175" s="113"/>
      <c r="J175" s="113"/>
      <c r="K175" s="113"/>
      <c r="L175" s="113"/>
      <c r="M175" s="113"/>
      <c r="N175" s="113"/>
      <c r="O175" s="113"/>
      <c r="P175" s="113"/>
      <c r="Q175" s="113"/>
      <c r="R175" s="113"/>
    </row>
    <row r="176" spans="1:18">
      <c r="A176" s="50"/>
      <c r="B176" s="59" t="s">
        <v>179</v>
      </c>
      <c r="C176" s="115">
        <v>100</v>
      </c>
      <c r="D176" s="97"/>
      <c r="E176" s="97"/>
      <c r="F176" s="50"/>
      <c r="G176" s="50"/>
      <c r="H176" s="50"/>
      <c r="I176" s="50"/>
      <c r="J176" s="50"/>
      <c r="K176" s="50"/>
      <c r="L176" s="50"/>
      <c r="M176" s="50">
        <f t="shared" si="42"/>
        <v>0</v>
      </c>
      <c r="N176" s="50">
        <f t="shared" si="43"/>
        <v>0</v>
      </c>
      <c r="O176" s="50">
        <f t="shared" si="44"/>
        <v>0</v>
      </c>
      <c r="P176" s="50">
        <f t="shared" si="45"/>
        <v>0</v>
      </c>
      <c r="Q176" s="96">
        <f t="shared" si="46"/>
        <v>0</v>
      </c>
      <c r="R176" s="50">
        <f t="shared" si="47"/>
        <v>0</v>
      </c>
    </row>
    <row r="177" spans="1:18">
      <c r="A177" s="50"/>
      <c r="B177" s="59" t="s">
        <v>180</v>
      </c>
      <c r="C177" s="115">
        <v>100</v>
      </c>
      <c r="D177" s="97"/>
      <c r="E177" s="97"/>
      <c r="F177" s="50"/>
      <c r="G177" s="50"/>
      <c r="H177" s="50"/>
      <c r="I177" s="50"/>
      <c r="J177" s="50"/>
      <c r="K177" s="50"/>
      <c r="L177" s="50"/>
      <c r="M177" s="50">
        <f t="shared" si="42"/>
        <v>0</v>
      </c>
      <c r="N177" s="50">
        <f t="shared" si="43"/>
        <v>0</v>
      </c>
      <c r="O177" s="50">
        <f t="shared" si="44"/>
        <v>0</v>
      </c>
      <c r="P177" s="50">
        <f t="shared" si="45"/>
        <v>0</v>
      </c>
      <c r="Q177" s="96">
        <f t="shared" si="46"/>
        <v>0</v>
      </c>
      <c r="R177" s="50">
        <f t="shared" si="47"/>
        <v>0</v>
      </c>
    </row>
    <row r="178" spans="1:18">
      <c r="A178" s="50"/>
      <c r="B178" s="49" t="s">
        <v>273</v>
      </c>
      <c r="C178" s="113"/>
      <c r="D178" s="113"/>
      <c r="E178" s="113"/>
      <c r="F178" s="113"/>
      <c r="G178" s="113"/>
      <c r="H178" s="113"/>
      <c r="I178" s="113"/>
      <c r="J178" s="113"/>
      <c r="K178" s="113"/>
      <c r="L178" s="113"/>
      <c r="M178" s="113"/>
      <c r="N178" s="113"/>
      <c r="O178" s="113"/>
      <c r="P178" s="113"/>
      <c r="Q178" s="113"/>
      <c r="R178" s="113"/>
    </row>
    <row r="179" spans="1:18" ht="89.25">
      <c r="A179" s="50"/>
      <c r="B179" s="50" t="s">
        <v>181</v>
      </c>
      <c r="C179" s="115">
        <v>100</v>
      </c>
      <c r="D179" s="97"/>
      <c r="E179" s="97"/>
      <c r="F179" s="50"/>
      <c r="G179" s="50"/>
      <c r="H179" s="50"/>
      <c r="I179" s="50"/>
      <c r="J179" s="50"/>
      <c r="K179" s="50"/>
      <c r="L179" s="50"/>
      <c r="M179" s="50">
        <f t="shared" si="42"/>
        <v>0</v>
      </c>
      <c r="N179" s="50">
        <f t="shared" si="43"/>
        <v>0</v>
      </c>
      <c r="O179" s="50">
        <f t="shared" si="44"/>
        <v>0</v>
      </c>
      <c r="P179" s="50">
        <f t="shared" si="45"/>
        <v>0</v>
      </c>
      <c r="Q179" s="96">
        <f t="shared" si="46"/>
        <v>0</v>
      </c>
      <c r="R179" s="50">
        <f t="shared" si="47"/>
        <v>0</v>
      </c>
    </row>
    <row r="180" spans="1:18">
      <c r="A180" s="50"/>
      <c r="B180" s="48" t="s">
        <v>182</v>
      </c>
      <c r="C180" s="113"/>
      <c r="D180" s="113"/>
      <c r="E180" s="113"/>
      <c r="F180" s="113"/>
      <c r="G180" s="113"/>
      <c r="H180" s="113"/>
      <c r="I180" s="113"/>
      <c r="J180" s="113"/>
      <c r="K180" s="113"/>
      <c r="L180" s="113"/>
      <c r="M180" s="113"/>
      <c r="N180" s="113"/>
      <c r="O180" s="113"/>
      <c r="P180" s="113"/>
      <c r="Q180" s="113"/>
      <c r="R180" s="113"/>
    </row>
    <row r="181" spans="1:18">
      <c r="A181" s="50"/>
      <c r="B181" s="50" t="s">
        <v>183</v>
      </c>
      <c r="C181" s="115">
        <v>100</v>
      </c>
      <c r="D181" s="97"/>
      <c r="E181" s="97"/>
      <c r="F181" s="50"/>
      <c r="G181" s="50"/>
      <c r="H181" s="50"/>
      <c r="I181" s="50"/>
      <c r="J181" s="50"/>
      <c r="K181" s="50"/>
      <c r="L181" s="50"/>
      <c r="M181" s="50">
        <f t="shared" si="42"/>
        <v>0</v>
      </c>
      <c r="N181" s="50">
        <f t="shared" si="43"/>
        <v>0</v>
      </c>
      <c r="O181" s="50">
        <f t="shared" si="44"/>
        <v>0</v>
      </c>
      <c r="P181" s="50">
        <f t="shared" si="45"/>
        <v>0</v>
      </c>
      <c r="Q181" s="96">
        <f t="shared" si="46"/>
        <v>0</v>
      </c>
      <c r="R181" s="50">
        <f t="shared" si="47"/>
        <v>0</v>
      </c>
    </row>
    <row r="182" spans="1:18">
      <c r="A182" s="50"/>
      <c r="B182" s="50" t="s">
        <v>184</v>
      </c>
      <c r="C182" s="115">
        <v>100</v>
      </c>
      <c r="D182" s="97"/>
      <c r="E182" s="97"/>
      <c r="F182" s="50"/>
      <c r="G182" s="50"/>
      <c r="H182" s="50"/>
      <c r="I182" s="50"/>
      <c r="J182" s="50"/>
      <c r="K182" s="50"/>
      <c r="L182" s="50"/>
      <c r="M182" s="50">
        <f t="shared" si="42"/>
        <v>0</v>
      </c>
      <c r="N182" s="50">
        <f t="shared" si="43"/>
        <v>0</v>
      </c>
      <c r="O182" s="50">
        <f t="shared" si="44"/>
        <v>0</v>
      </c>
      <c r="P182" s="50">
        <f t="shared" si="45"/>
        <v>0</v>
      </c>
      <c r="Q182" s="96">
        <f t="shared" si="46"/>
        <v>0</v>
      </c>
      <c r="R182" s="50">
        <f t="shared" si="47"/>
        <v>0</v>
      </c>
    </row>
    <row r="183" spans="1:18">
      <c r="A183" s="50"/>
      <c r="B183" s="50" t="s">
        <v>185</v>
      </c>
      <c r="C183" s="115">
        <v>100</v>
      </c>
      <c r="D183" s="97"/>
      <c r="E183" s="97"/>
      <c r="F183" s="50"/>
      <c r="G183" s="50"/>
      <c r="H183" s="50"/>
      <c r="I183" s="50"/>
      <c r="J183" s="50"/>
      <c r="K183" s="50"/>
      <c r="L183" s="50"/>
      <c r="M183" s="50">
        <f t="shared" si="42"/>
        <v>0</v>
      </c>
      <c r="N183" s="50">
        <f t="shared" si="43"/>
        <v>0</v>
      </c>
      <c r="O183" s="50">
        <f t="shared" si="44"/>
        <v>0</v>
      </c>
      <c r="P183" s="50">
        <f t="shared" si="45"/>
        <v>0</v>
      </c>
      <c r="Q183" s="96">
        <f t="shared" si="46"/>
        <v>0</v>
      </c>
      <c r="R183" s="50">
        <f t="shared" si="47"/>
        <v>0</v>
      </c>
    </row>
    <row r="184" spans="1:18">
      <c r="A184" s="50"/>
      <c r="B184" s="50" t="s">
        <v>186</v>
      </c>
      <c r="C184" s="115">
        <v>100</v>
      </c>
      <c r="D184" s="97"/>
      <c r="E184" s="97"/>
      <c r="F184" s="50"/>
      <c r="G184" s="50"/>
      <c r="H184" s="50"/>
      <c r="I184" s="50"/>
      <c r="J184" s="50"/>
      <c r="K184" s="50"/>
      <c r="L184" s="50"/>
      <c r="M184" s="50">
        <f t="shared" si="42"/>
        <v>0</v>
      </c>
      <c r="N184" s="50">
        <f t="shared" si="43"/>
        <v>0</v>
      </c>
      <c r="O184" s="50">
        <f t="shared" si="44"/>
        <v>0</v>
      </c>
      <c r="P184" s="50">
        <f t="shared" si="45"/>
        <v>0</v>
      </c>
      <c r="Q184" s="96">
        <f t="shared" si="46"/>
        <v>0</v>
      </c>
      <c r="R184" s="50">
        <f t="shared" si="47"/>
        <v>0</v>
      </c>
    </row>
    <row r="185" spans="1:18">
      <c r="A185" s="50"/>
      <c r="B185" s="50" t="s">
        <v>187</v>
      </c>
      <c r="C185" s="115">
        <v>100</v>
      </c>
      <c r="D185" s="97"/>
      <c r="E185" s="97"/>
      <c r="F185" s="50"/>
      <c r="G185" s="50"/>
      <c r="H185" s="50"/>
      <c r="I185" s="50"/>
      <c r="J185" s="50"/>
      <c r="K185" s="50"/>
      <c r="L185" s="50"/>
      <c r="M185" s="50">
        <f t="shared" si="42"/>
        <v>0</v>
      </c>
      <c r="N185" s="50">
        <f t="shared" si="43"/>
        <v>0</v>
      </c>
      <c r="O185" s="50">
        <f t="shared" si="44"/>
        <v>0</v>
      </c>
      <c r="P185" s="50">
        <f t="shared" si="45"/>
        <v>0</v>
      </c>
      <c r="Q185" s="96">
        <f t="shared" si="46"/>
        <v>0</v>
      </c>
      <c r="R185" s="50">
        <f t="shared" si="47"/>
        <v>0</v>
      </c>
    </row>
    <row r="186" spans="1:18">
      <c r="A186" s="50"/>
      <c r="B186" s="50" t="s">
        <v>188</v>
      </c>
      <c r="C186" s="115">
        <v>100</v>
      </c>
      <c r="D186" s="97"/>
      <c r="E186" s="97"/>
      <c r="F186" s="50"/>
      <c r="G186" s="50"/>
      <c r="H186" s="50"/>
      <c r="I186" s="50"/>
      <c r="J186" s="50"/>
      <c r="K186" s="50"/>
      <c r="L186" s="50"/>
      <c r="M186" s="50">
        <f t="shared" si="42"/>
        <v>0</v>
      </c>
      <c r="N186" s="50">
        <f t="shared" si="43"/>
        <v>0</v>
      </c>
      <c r="O186" s="50">
        <f t="shared" si="44"/>
        <v>0</v>
      </c>
      <c r="P186" s="50">
        <f t="shared" si="45"/>
        <v>0</v>
      </c>
      <c r="Q186" s="96">
        <f t="shared" si="46"/>
        <v>0</v>
      </c>
      <c r="R186" s="50">
        <f t="shared" si="47"/>
        <v>0</v>
      </c>
    </row>
    <row r="187" spans="1:18">
      <c r="A187" s="50"/>
      <c r="B187" s="50" t="s">
        <v>189</v>
      </c>
      <c r="C187" s="115">
        <v>100</v>
      </c>
      <c r="D187" s="97"/>
      <c r="E187" s="97"/>
      <c r="F187" s="50"/>
      <c r="G187" s="50"/>
      <c r="H187" s="50"/>
      <c r="I187" s="50"/>
      <c r="J187" s="50"/>
      <c r="K187" s="50"/>
      <c r="L187" s="50"/>
      <c r="M187" s="50">
        <f t="shared" si="42"/>
        <v>0</v>
      </c>
      <c r="N187" s="50">
        <f t="shared" si="43"/>
        <v>0</v>
      </c>
      <c r="O187" s="50">
        <f t="shared" si="44"/>
        <v>0</v>
      </c>
      <c r="P187" s="50">
        <f t="shared" si="45"/>
        <v>0</v>
      </c>
      <c r="Q187" s="96">
        <f t="shared" si="46"/>
        <v>0</v>
      </c>
      <c r="R187" s="50">
        <f t="shared" si="47"/>
        <v>0</v>
      </c>
    </row>
    <row r="188" spans="1:18">
      <c r="A188" s="50"/>
      <c r="B188" s="50" t="s">
        <v>190</v>
      </c>
      <c r="C188" s="115">
        <v>100</v>
      </c>
      <c r="D188" s="97"/>
      <c r="E188" s="97"/>
      <c r="F188" s="50"/>
      <c r="G188" s="50"/>
      <c r="H188" s="50"/>
      <c r="I188" s="50"/>
      <c r="J188" s="50"/>
      <c r="K188" s="50"/>
      <c r="L188" s="50"/>
      <c r="M188" s="50">
        <f t="shared" si="42"/>
        <v>0</v>
      </c>
      <c r="N188" s="50">
        <f t="shared" si="43"/>
        <v>0</v>
      </c>
      <c r="O188" s="50">
        <f t="shared" si="44"/>
        <v>0</v>
      </c>
      <c r="P188" s="50">
        <f t="shared" si="45"/>
        <v>0</v>
      </c>
      <c r="Q188" s="96">
        <f t="shared" si="46"/>
        <v>0</v>
      </c>
      <c r="R188" s="50">
        <f t="shared" si="47"/>
        <v>0</v>
      </c>
    </row>
    <row r="189" spans="1:18">
      <c r="A189" s="50"/>
      <c r="B189" s="50" t="s">
        <v>191</v>
      </c>
      <c r="C189" s="115">
        <v>100</v>
      </c>
      <c r="D189" s="97"/>
      <c r="E189" s="97"/>
      <c r="F189" s="50"/>
      <c r="G189" s="50"/>
      <c r="H189" s="50"/>
      <c r="I189" s="50"/>
      <c r="J189" s="50"/>
      <c r="K189" s="50"/>
      <c r="L189" s="50"/>
      <c r="M189" s="50">
        <f t="shared" si="42"/>
        <v>0</v>
      </c>
      <c r="N189" s="50">
        <f t="shared" si="43"/>
        <v>0</v>
      </c>
      <c r="O189" s="50">
        <f t="shared" si="44"/>
        <v>0</v>
      </c>
      <c r="P189" s="50">
        <f t="shared" si="45"/>
        <v>0</v>
      </c>
      <c r="Q189" s="96">
        <f t="shared" si="46"/>
        <v>0</v>
      </c>
      <c r="R189" s="50">
        <f t="shared" si="47"/>
        <v>0</v>
      </c>
    </row>
    <row r="190" spans="1:18">
      <c r="A190" s="50"/>
      <c r="B190" s="50" t="s">
        <v>192</v>
      </c>
      <c r="C190" s="115">
        <v>100</v>
      </c>
      <c r="D190" s="97"/>
      <c r="E190" s="97"/>
      <c r="F190" s="50"/>
      <c r="G190" s="50"/>
      <c r="H190" s="50"/>
      <c r="I190" s="50"/>
      <c r="J190" s="50"/>
      <c r="K190" s="50"/>
      <c r="L190" s="50"/>
      <c r="M190" s="50">
        <f t="shared" si="42"/>
        <v>0</v>
      </c>
      <c r="N190" s="50">
        <f t="shared" si="43"/>
        <v>0</v>
      </c>
      <c r="O190" s="50">
        <f t="shared" si="44"/>
        <v>0</v>
      </c>
      <c r="P190" s="50">
        <f t="shared" si="45"/>
        <v>0</v>
      </c>
      <c r="Q190" s="96">
        <f t="shared" si="46"/>
        <v>0</v>
      </c>
      <c r="R190" s="50">
        <f t="shared" si="47"/>
        <v>0</v>
      </c>
    </row>
    <row r="191" spans="1:18">
      <c r="A191" s="50"/>
      <c r="B191" s="48" t="s">
        <v>193</v>
      </c>
      <c r="C191" s="113"/>
      <c r="D191" s="113"/>
      <c r="E191" s="113"/>
      <c r="F191" s="113"/>
      <c r="G191" s="113"/>
      <c r="H191" s="113"/>
      <c r="I191" s="113"/>
      <c r="J191" s="113"/>
      <c r="K191" s="113"/>
      <c r="L191" s="113"/>
      <c r="M191" s="113"/>
      <c r="N191" s="113"/>
      <c r="O191" s="113"/>
      <c r="P191" s="113"/>
      <c r="Q191" s="113"/>
      <c r="R191" s="113"/>
    </row>
    <row r="192" spans="1:18">
      <c r="A192" s="50"/>
      <c r="B192" s="48" t="s">
        <v>194</v>
      </c>
      <c r="C192" s="113"/>
      <c r="D192" s="113"/>
      <c r="E192" s="113"/>
      <c r="F192" s="113"/>
      <c r="G192" s="113"/>
      <c r="H192" s="113"/>
      <c r="I192" s="113"/>
      <c r="J192" s="113"/>
      <c r="K192" s="113"/>
      <c r="L192" s="113"/>
      <c r="M192" s="113"/>
      <c r="N192" s="113"/>
      <c r="O192" s="113"/>
      <c r="P192" s="113"/>
      <c r="Q192" s="113"/>
      <c r="R192" s="113"/>
    </row>
    <row r="193" spans="1:18" ht="38.25">
      <c r="A193" s="50"/>
      <c r="B193" s="50" t="s">
        <v>195</v>
      </c>
      <c r="C193" s="115">
        <v>100</v>
      </c>
      <c r="D193" s="97"/>
      <c r="E193" s="97"/>
      <c r="F193" s="50"/>
      <c r="G193" s="50"/>
      <c r="H193" s="50"/>
      <c r="I193" s="50"/>
      <c r="J193" s="50"/>
      <c r="K193" s="50"/>
      <c r="L193" s="50"/>
      <c r="M193" s="50">
        <f t="shared" si="42"/>
        <v>0</v>
      </c>
      <c r="N193" s="50">
        <f t="shared" si="43"/>
        <v>0</v>
      </c>
      <c r="O193" s="50">
        <f t="shared" si="44"/>
        <v>0</v>
      </c>
      <c r="P193" s="50">
        <f t="shared" si="45"/>
        <v>0</v>
      </c>
      <c r="Q193" s="96">
        <f t="shared" si="46"/>
        <v>0</v>
      </c>
      <c r="R193" s="50">
        <f t="shared" si="47"/>
        <v>0</v>
      </c>
    </row>
    <row r="194" spans="1:18" ht="63.75">
      <c r="A194" s="50"/>
      <c r="B194" s="50" t="s">
        <v>196</v>
      </c>
      <c r="C194" s="115">
        <v>100</v>
      </c>
      <c r="D194" s="97"/>
      <c r="E194" s="97"/>
      <c r="F194" s="50"/>
      <c r="G194" s="50"/>
      <c r="H194" s="50"/>
      <c r="I194" s="50"/>
      <c r="J194" s="50"/>
      <c r="K194" s="50"/>
      <c r="L194" s="50"/>
      <c r="M194" s="50">
        <f t="shared" si="42"/>
        <v>0</v>
      </c>
      <c r="N194" s="50">
        <f t="shared" si="43"/>
        <v>0</v>
      </c>
      <c r="O194" s="50">
        <f t="shared" si="44"/>
        <v>0</v>
      </c>
      <c r="P194" s="50">
        <f t="shared" si="45"/>
        <v>0</v>
      </c>
      <c r="Q194" s="96">
        <f t="shared" si="46"/>
        <v>0</v>
      </c>
      <c r="R194" s="50">
        <f t="shared" si="47"/>
        <v>0</v>
      </c>
    </row>
    <row r="195" spans="1:18">
      <c r="A195" s="50"/>
      <c r="B195" s="50" t="s">
        <v>197</v>
      </c>
      <c r="C195" s="115">
        <v>100</v>
      </c>
      <c r="D195" s="97"/>
      <c r="E195" s="97"/>
      <c r="F195" s="50"/>
      <c r="G195" s="50"/>
      <c r="H195" s="50"/>
      <c r="I195" s="50"/>
      <c r="J195" s="50"/>
      <c r="K195" s="50"/>
      <c r="L195" s="50"/>
      <c r="M195" s="50">
        <f t="shared" si="42"/>
        <v>0</v>
      </c>
      <c r="N195" s="50">
        <f t="shared" si="43"/>
        <v>0</v>
      </c>
      <c r="O195" s="50">
        <f t="shared" si="44"/>
        <v>0</v>
      </c>
      <c r="P195" s="50">
        <f t="shared" si="45"/>
        <v>0</v>
      </c>
      <c r="Q195" s="96">
        <f t="shared" si="46"/>
        <v>0</v>
      </c>
      <c r="R195" s="50">
        <f t="shared" si="47"/>
        <v>0</v>
      </c>
    </row>
    <row r="196" spans="1:18">
      <c r="A196" s="91"/>
      <c r="B196" s="71" t="s">
        <v>114</v>
      </c>
      <c r="C196" s="102"/>
      <c r="D196" s="102"/>
      <c r="E196" s="102"/>
      <c r="F196" s="91"/>
      <c r="G196" s="91"/>
      <c r="H196" s="91"/>
      <c r="I196" s="91"/>
      <c r="J196" s="91"/>
      <c r="K196" s="91"/>
      <c r="L196" s="91"/>
      <c r="M196" s="91"/>
      <c r="N196" s="91"/>
      <c r="O196" s="91"/>
      <c r="P196" s="91"/>
      <c r="Q196" s="91"/>
      <c r="R196" s="91"/>
    </row>
    <row r="197" spans="1:18" ht="51">
      <c r="A197" s="50"/>
      <c r="B197" s="72" t="s">
        <v>56</v>
      </c>
      <c r="C197" s="95">
        <v>400</v>
      </c>
      <c r="D197" s="95"/>
      <c r="E197" s="95"/>
      <c r="F197" s="50"/>
      <c r="G197" s="50"/>
      <c r="H197" s="50"/>
      <c r="I197" s="50"/>
      <c r="J197" s="50"/>
      <c r="K197" s="50"/>
      <c r="L197" s="50"/>
      <c r="M197" s="50">
        <f t="shared" si="42"/>
        <v>0</v>
      </c>
      <c r="N197" s="50">
        <f>SUM(C197*G197)</f>
        <v>0</v>
      </c>
      <c r="O197" s="50">
        <f>SUM(C197*H197)</f>
        <v>0</v>
      </c>
      <c r="P197" s="50">
        <f>SUM(C197*I197)</f>
        <v>0</v>
      </c>
      <c r="Q197" s="96">
        <f>SUM(C197*J197)</f>
        <v>0</v>
      </c>
      <c r="R197" s="50">
        <f>SUM(C197*K197)</f>
        <v>0</v>
      </c>
    </row>
    <row r="198" spans="1:18" ht="13.5" thickBot="1">
      <c r="M198" s="119">
        <f t="shared" ref="M198:R198" si="48">SUM(M11:M197)</f>
        <v>0</v>
      </c>
      <c r="N198" s="119">
        <f t="shared" si="48"/>
        <v>0</v>
      </c>
      <c r="O198" s="119">
        <f t="shared" si="48"/>
        <v>0</v>
      </c>
      <c r="P198" s="119">
        <f t="shared" si="48"/>
        <v>0</v>
      </c>
      <c r="Q198" s="119">
        <f t="shared" si="48"/>
        <v>0</v>
      </c>
      <c r="R198" s="119">
        <f t="shared" si="48"/>
        <v>0</v>
      </c>
    </row>
    <row r="199" spans="1:18" ht="26.25" thickBot="1">
      <c r="M199" s="120" t="s">
        <v>18</v>
      </c>
      <c r="N199" s="120" t="s">
        <v>19</v>
      </c>
      <c r="O199" s="120" t="s">
        <v>20</v>
      </c>
      <c r="P199" s="120" t="s">
        <v>21</v>
      </c>
      <c r="Q199" s="120" t="s">
        <v>22</v>
      </c>
      <c r="R199" s="121" t="s">
        <v>23</v>
      </c>
    </row>
    <row r="200" spans="1:18" ht="13.5" thickBot="1"/>
    <row r="201" spans="1:18" ht="25.5">
      <c r="B201" s="73" t="s">
        <v>278</v>
      </c>
      <c r="C201" s="122" t="s">
        <v>116</v>
      </c>
      <c r="D201" s="123" t="s">
        <v>3</v>
      </c>
      <c r="E201" s="123" t="s">
        <v>117</v>
      </c>
      <c r="F201" s="123" t="s">
        <v>5</v>
      </c>
      <c r="G201" s="123" t="s">
        <v>6</v>
      </c>
      <c r="H201" s="123" t="s">
        <v>7</v>
      </c>
      <c r="I201" s="123" t="s">
        <v>8</v>
      </c>
    </row>
    <row r="202" spans="1:18">
      <c r="B202" s="74" t="s">
        <v>118</v>
      </c>
      <c r="C202" s="116">
        <f>(SUM(C11:C197)*2+SUM('Fraud Requirements'!C48))</f>
        <v>42550</v>
      </c>
      <c r="D202" s="116">
        <f>M198+'Fraud Requirements'!D48</f>
        <v>0</v>
      </c>
      <c r="E202" s="116">
        <f>N198+'Fraud Requirements'!E48</f>
        <v>0</v>
      </c>
      <c r="F202" s="95">
        <f>O198+'Fraud Requirements'!F48</f>
        <v>0</v>
      </c>
      <c r="G202" s="116">
        <f>P198+'Fraud Requirements'!G48</f>
        <v>0</v>
      </c>
      <c r="H202" s="116">
        <f>Q198+'Fraud Requirements'!H48</f>
        <v>0</v>
      </c>
      <c r="I202" s="116">
        <f>R198+'Fraud Requirements'!I48</f>
        <v>0</v>
      </c>
    </row>
    <row r="203" spans="1:18" ht="13.5" thickBot="1">
      <c r="B203" s="75" t="s">
        <v>119</v>
      </c>
      <c r="C203" s="124">
        <v>0.4</v>
      </c>
      <c r="D203" s="125">
        <f>C203*D202/C202</f>
        <v>0</v>
      </c>
      <c r="E203" s="126">
        <f>C203*E202/C202</f>
        <v>0</v>
      </c>
      <c r="F203" s="126">
        <f>C203*F202/C202</f>
        <v>0</v>
      </c>
      <c r="G203" s="125">
        <f>C203*G202/C202</f>
        <v>0</v>
      </c>
      <c r="H203" s="125">
        <f>C203*H202/C202</f>
        <v>0</v>
      </c>
      <c r="I203" s="125">
        <f>C203*I202/C202</f>
        <v>0</v>
      </c>
    </row>
    <row r="204" spans="1:18">
      <c r="B204" s="76"/>
    </row>
    <row r="205" spans="1:18">
      <c r="B205" s="76"/>
    </row>
    <row r="207" spans="1:18" ht="33" customHeight="1">
      <c r="A207" s="145" t="s">
        <v>33</v>
      </c>
      <c r="B207" s="145"/>
      <c r="C207" s="145"/>
      <c r="D207" s="145"/>
      <c r="E207" s="145"/>
      <c r="F207" s="145"/>
      <c r="G207" s="145"/>
      <c r="H207" s="145"/>
      <c r="I207" s="145"/>
      <c r="J207" s="145"/>
    </row>
    <row r="219" spans="2:2">
      <c r="B219" s="77"/>
    </row>
    <row r="220" spans="2:2">
      <c r="B220" s="77"/>
    </row>
    <row r="221" spans="2:2">
      <c r="B221" s="77"/>
    </row>
    <row r="222" spans="2:2">
      <c r="B222" s="77"/>
    </row>
    <row r="223" spans="2:2">
      <c r="B223" s="77"/>
    </row>
    <row r="224" spans="2:2">
      <c r="B224" s="77"/>
    </row>
    <row r="225" spans="2:2">
      <c r="B225" s="77"/>
    </row>
    <row r="239" spans="2:2">
      <c r="B239" s="77"/>
    </row>
    <row r="240" spans="2:2">
      <c r="B240" s="77"/>
    </row>
    <row r="241" spans="2:2">
      <c r="B241" s="77"/>
    </row>
    <row r="247" spans="2:2">
      <c r="B247" s="77"/>
    </row>
    <row r="269" spans="2:2">
      <c r="B269" s="77"/>
    </row>
  </sheetData>
  <mergeCells count="11">
    <mergeCell ref="A207:J207"/>
    <mergeCell ref="A1:A4"/>
    <mergeCell ref="B1:N4"/>
    <mergeCell ref="O1:P1"/>
    <mergeCell ref="Q1:R1"/>
    <mergeCell ref="O2:P2"/>
    <mergeCell ref="Q2:R2"/>
    <mergeCell ref="O3:P3"/>
    <mergeCell ref="Q3:R3"/>
    <mergeCell ref="O4:P4"/>
    <mergeCell ref="Q4:R4"/>
  </mergeCells>
  <phoneticPr fontId="4" type="noConversion"/>
  <pageMargins left="0.35433070866141703" right="0.31496062992126" top="0.78740157480314998" bottom="0.511811023622047" header="0.27559055118110198" footer="0.27559055118110198"/>
  <pageSetup paperSize="9" scale="66" orientation="landscape" r:id="rId1"/>
  <headerFooter alignWithMargins="0">
    <oddFooter xml:space="preserve">&amp;CThis document is the property of Mobile Interim Company 1 S.A.L., it cannot be diffused externally without the prior approval of the management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06E66-11E3-4EE3-BCDE-334C49B08C6C}">
  <dimension ref="A1:S115"/>
  <sheetViews>
    <sheetView topLeftCell="A28" workbookViewId="0">
      <selection activeCell="B1" sqref="B1:O4"/>
    </sheetView>
  </sheetViews>
  <sheetFormatPr defaultColWidth="13.85546875" defaultRowHeight="12.75"/>
  <cols>
    <col min="1" max="1" width="30.85546875" style="77" customWidth="1"/>
    <col min="2" max="2" width="80.85546875" style="53" customWidth="1"/>
    <col min="3" max="3" width="7.42578125" style="77" customWidth="1"/>
    <col min="4" max="5" width="10.42578125" style="77" customWidth="1"/>
    <col min="6" max="6" width="17.85546875" style="77" customWidth="1"/>
    <col min="7" max="8" width="10.28515625" style="77" bestFit="1" customWidth="1"/>
    <col min="9" max="9" width="10.5703125" style="77" bestFit="1" customWidth="1"/>
    <col min="10" max="12" width="10.28515625" style="77" bestFit="1" customWidth="1"/>
    <col min="13" max="13" width="18.42578125" style="77" customWidth="1"/>
    <col min="14" max="15" width="11.85546875" style="77" bestFit="1" customWidth="1"/>
    <col min="16" max="16" width="10.85546875" style="77" customWidth="1"/>
    <col min="17" max="17" width="11.85546875" style="77" bestFit="1" customWidth="1"/>
    <col min="18" max="18" width="11.85546875" style="77" customWidth="1"/>
    <col min="19" max="19" width="11.85546875" style="77" bestFit="1" customWidth="1"/>
    <col min="20" max="16384" width="13.85546875" style="77"/>
  </cols>
  <sheetData>
    <row r="1" spans="1:19" ht="16.5" customHeight="1">
      <c r="A1" s="146"/>
      <c r="B1" s="149" t="s">
        <v>279</v>
      </c>
      <c r="C1" s="150"/>
      <c r="D1" s="150"/>
      <c r="E1" s="150"/>
      <c r="F1" s="150"/>
      <c r="G1" s="150"/>
      <c r="H1" s="150"/>
      <c r="I1" s="150"/>
      <c r="J1" s="150"/>
      <c r="K1" s="150"/>
      <c r="L1" s="150"/>
      <c r="M1" s="150"/>
      <c r="N1" s="150"/>
      <c r="O1" s="151"/>
      <c r="P1" s="158" t="s">
        <v>25</v>
      </c>
      <c r="Q1" s="158"/>
      <c r="R1" s="159" t="s">
        <v>32</v>
      </c>
      <c r="S1" s="159"/>
    </row>
    <row r="2" spans="1:19" ht="16.5" customHeight="1">
      <c r="A2" s="147"/>
      <c r="B2" s="152"/>
      <c r="C2" s="153"/>
      <c r="D2" s="153"/>
      <c r="E2" s="153"/>
      <c r="F2" s="153"/>
      <c r="G2" s="153"/>
      <c r="H2" s="153"/>
      <c r="I2" s="153"/>
      <c r="J2" s="153"/>
      <c r="K2" s="153"/>
      <c r="L2" s="153"/>
      <c r="M2" s="153"/>
      <c r="N2" s="153"/>
      <c r="O2" s="154"/>
      <c r="P2" s="158" t="s">
        <v>26</v>
      </c>
      <c r="Q2" s="158"/>
      <c r="R2" s="159" t="s">
        <v>31</v>
      </c>
      <c r="S2" s="160"/>
    </row>
    <row r="3" spans="1:19" ht="16.5" customHeight="1">
      <c r="A3" s="147"/>
      <c r="B3" s="152"/>
      <c r="C3" s="153"/>
      <c r="D3" s="153"/>
      <c r="E3" s="153"/>
      <c r="F3" s="153"/>
      <c r="G3" s="153"/>
      <c r="H3" s="153"/>
      <c r="I3" s="153"/>
      <c r="J3" s="153"/>
      <c r="K3" s="153"/>
      <c r="L3" s="153"/>
      <c r="M3" s="153"/>
      <c r="N3" s="153"/>
      <c r="O3" s="154"/>
      <c r="P3" s="158" t="s">
        <v>27</v>
      </c>
      <c r="Q3" s="158"/>
      <c r="R3" s="161" t="s">
        <v>38</v>
      </c>
      <c r="S3" s="162"/>
    </row>
    <row r="4" spans="1:19" ht="34.5" customHeight="1">
      <c r="A4" s="148"/>
      <c r="B4" s="155"/>
      <c r="C4" s="156"/>
      <c r="D4" s="156"/>
      <c r="E4" s="156"/>
      <c r="F4" s="156"/>
      <c r="G4" s="156"/>
      <c r="H4" s="156"/>
      <c r="I4" s="156"/>
      <c r="J4" s="156"/>
      <c r="K4" s="156"/>
      <c r="L4" s="156"/>
      <c r="M4" s="156"/>
      <c r="N4" s="156"/>
      <c r="O4" s="157"/>
      <c r="P4" s="158" t="s">
        <v>28</v>
      </c>
      <c r="Q4" s="158"/>
      <c r="R4" s="163">
        <v>45901</v>
      </c>
      <c r="S4" s="164"/>
    </row>
    <row r="5" spans="1:19" ht="16.5" customHeight="1"/>
    <row r="6" spans="1:19">
      <c r="A6" s="79" t="s">
        <v>16</v>
      </c>
      <c r="B6" s="54" t="s">
        <v>125</v>
      </c>
      <c r="G6" s="80"/>
      <c r="H6" s="80"/>
      <c r="I6" s="80"/>
      <c r="J6" s="80"/>
      <c r="K6" s="80"/>
      <c r="L6" s="80"/>
    </row>
    <row r="7" spans="1:19" ht="13.5" thickBot="1">
      <c r="G7" s="80"/>
      <c r="H7" s="80"/>
      <c r="I7" s="80"/>
      <c r="J7" s="80"/>
      <c r="K7" s="80"/>
      <c r="L7" s="80"/>
    </row>
    <row r="8" spans="1:19" ht="25.5">
      <c r="A8" s="81" t="s">
        <v>0</v>
      </c>
      <c r="B8" s="55" t="s">
        <v>24</v>
      </c>
      <c r="C8" s="82" t="s">
        <v>2</v>
      </c>
      <c r="D8" s="83" t="s">
        <v>85</v>
      </c>
      <c r="E8" s="83" t="s">
        <v>112</v>
      </c>
      <c r="F8" s="127" t="s">
        <v>15</v>
      </c>
      <c r="G8" s="85" t="s">
        <v>3</v>
      </c>
      <c r="H8" s="85" t="s">
        <v>4</v>
      </c>
      <c r="I8" s="85" t="s">
        <v>5</v>
      </c>
      <c r="J8" s="85" t="s">
        <v>6</v>
      </c>
      <c r="K8" s="85" t="s">
        <v>7</v>
      </c>
      <c r="L8" s="85" t="s">
        <v>8</v>
      </c>
      <c r="M8" s="86" t="s">
        <v>1</v>
      </c>
      <c r="N8" s="87" t="s">
        <v>9</v>
      </c>
      <c r="O8" s="88" t="s">
        <v>10</v>
      </c>
      <c r="P8" s="88" t="s">
        <v>11</v>
      </c>
      <c r="Q8" s="88" t="s">
        <v>12</v>
      </c>
      <c r="R8" s="89" t="s">
        <v>13</v>
      </c>
      <c r="S8" s="88" t="s">
        <v>14</v>
      </c>
    </row>
    <row r="9" spans="1:19">
      <c r="A9" s="91"/>
      <c r="B9" s="71" t="s">
        <v>208</v>
      </c>
      <c r="C9" s="102"/>
      <c r="D9" s="102"/>
      <c r="E9" s="102"/>
      <c r="F9" s="91"/>
      <c r="G9" s="91"/>
      <c r="H9" s="91"/>
      <c r="I9" s="91"/>
      <c r="J9" s="91"/>
      <c r="K9" s="91"/>
      <c r="L9" s="91"/>
      <c r="M9" s="91"/>
      <c r="N9" s="91"/>
      <c r="O9" s="91"/>
      <c r="P9" s="91"/>
      <c r="Q9" s="91"/>
      <c r="R9" s="91"/>
      <c r="S9" s="91"/>
    </row>
    <row r="10" spans="1:19" ht="63.75">
      <c r="A10" s="96"/>
      <c r="B10" s="106" t="s">
        <v>209</v>
      </c>
      <c r="C10" s="115">
        <v>200</v>
      </c>
      <c r="D10" s="115" t="s">
        <v>210</v>
      </c>
      <c r="E10" s="128"/>
      <c r="F10" s="129" t="s">
        <v>211</v>
      </c>
      <c r="G10" s="50"/>
      <c r="H10" s="50"/>
      <c r="I10" s="50"/>
      <c r="J10" s="50"/>
      <c r="K10" s="50"/>
      <c r="L10" s="50"/>
      <c r="M10" s="50"/>
      <c r="N10" s="50">
        <f t="shared" ref="N10:N26" si="0">SUM(C10*G10)</f>
        <v>0</v>
      </c>
      <c r="O10" s="50">
        <f t="shared" ref="O10:O38" si="1">SUM(C10*H10)</f>
        <v>0</v>
      </c>
      <c r="P10" s="50">
        <f t="shared" ref="P10:P38" si="2">SUM(C10*I10)</f>
        <v>0</v>
      </c>
      <c r="Q10" s="50">
        <f t="shared" ref="Q10:Q38" si="3">SUM(C10*J10)</f>
        <v>0</v>
      </c>
      <c r="R10" s="96">
        <f t="shared" ref="R10:R38" si="4">SUM(C10*K10)</f>
        <v>0</v>
      </c>
      <c r="S10" s="50">
        <f t="shared" ref="S10:S38" si="5">SUM(C10*L10)</f>
        <v>0</v>
      </c>
    </row>
    <row r="11" spans="1:19" ht="51">
      <c r="A11" s="96"/>
      <c r="B11" s="106" t="s">
        <v>212</v>
      </c>
      <c r="C11" s="115">
        <v>200</v>
      </c>
      <c r="D11" s="115" t="s">
        <v>210</v>
      </c>
      <c r="E11" s="128"/>
      <c r="F11" s="129" t="s">
        <v>211</v>
      </c>
      <c r="G11" s="50"/>
      <c r="H11" s="50"/>
      <c r="I11" s="50"/>
      <c r="J11" s="50"/>
      <c r="K11" s="50"/>
      <c r="L11" s="50"/>
      <c r="M11" s="50"/>
      <c r="N11" s="50">
        <f t="shared" si="0"/>
        <v>0</v>
      </c>
      <c r="O11" s="50">
        <f t="shared" si="1"/>
        <v>0</v>
      </c>
      <c r="P11" s="50">
        <f t="shared" si="2"/>
        <v>0</v>
      </c>
      <c r="Q11" s="50">
        <f t="shared" si="3"/>
        <v>0</v>
      </c>
      <c r="R11" s="96">
        <f t="shared" si="4"/>
        <v>0</v>
      </c>
      <c r="S11" s="50">
        <f t="shared" si="5"/>
        <v>0</v>
      </c>
    </row>
    <row r="12" spans="1:19" ht="38.25">
      <c r="A12" s="96"/>
      <c r="B12" s="130" t="s">
        <v>213</v>
      </c>
      <c r="C12" s="115">
        <v>200</v>
      </c>
      <c r="D12" s="115" t="s">
        <v>210</v>
      </c>
      <c r="E12" s="128"/>
      <c r="F12" s="129" t="s">
        <v>211</v>
      </c>
      <c r="G12" s="50"/>
      <c r="H12" s="50"/>
      <c r="I12" s="50"/>
      <c r="J12" s="50"/>
      <c r="K12" s="50"/>
      <c r="L12" s="50"/>
      <c r="M12" s="50"/>
      <c r="N12" s="50">
        <f t="shared" si="0"/>
        <v>0</v>
      </c>
      <c r="O12" s="50">
        <f t="shared" si="1"/>
        <v>0</v>
      </c>
      <c r="P12" s="50">
        <f t="shared" si="2"/>
        <v>0</v>
      </c>
      <c r="Q12" s="50">
        <f t="shared" si="3"/>
        <v>0</v>
      </c>
      <c r="R12" s="96">
        <f t="shared" si="4"/>
        <v>0</v>
      </c>
      <c r="S12" s="50">
        <f t="shared" si="5"/>
        <v>0</v>
      </c>
    </row>
    <row r="13" spans="1:19">
      <c r="A13" s="96"/>
      <c r="B13" s="130" t="s">
        <v>214</v>
      </c>
      <c r="C13" s="131">
        <v>200</v>
      </c>
      <c r="D13" s="131" t="s">
        <v>210</v>
      </c>
      <c r="E13" s="95"/>
      <c r="F13" s="129" t="s">
        <v>211</v>
      </c>
      <c r="G13" s="50"/>
      <c r="H13" s="50"/>
      <c r="I13" s="50"/>
      <c r="J13" s="50"/>
      <c r="K13" s="50"/>
      <c r="L13" s="50"/>
      <c r="M13" s="50"/>
      <c r="N13" s="50">
        <f t="shared" si="0"/>
        <v>0</v>
      </c>
      <c r="O13" s="50">
        <f t="shared" si="1"/>
        <v>0</v>
      </c>
      <c r="P13" s="50">
        <f t="shared" si="2"/>
        <v>0</v>
      </c>
      <c r="Q13" s="50">
        <f t="shared" si="3"/>
        <v>0</v>
      </c>
      <c r="R13" s="96">
        <f t="shared" si="4"/>
        <v>0</v>
      </c>
      <c r="S13" s="50">
        <f t="shared" si="5"/>
        <v>0</v>
      </c>
    </row>
    <row r="14" spans="1:19" ht="25.5">
      <c r="A14" s="96"/>
      <c r="B14" s="106" t="s">
        <v>215</v>
      </c>
      <c r="C14" s="115">
        <v>100</v>
      </c>
      <c r="D14" s="115" t="s">
        <v>210</v>
      </c>
      <c r="E14" s="128"/>
      <c r="F14" s="129" t="s">
        <v>211</v>
      </c>
      <c r="G14" s="50"/>
      <c r="H14" s="50"/>
      <c r="I14" s="50"/>
      <c r="J14" s="50"/>
      <c r="K14" s="50"/>
      <c r="L14" s="50"/>
      <c r="M14" s="50"/>
      <c r="N14" s="50">
        <f t="shared" si="0"/>
        <v>0</v>
      </c>
      <c r="O14" s="50">
        <f t="shared" si="1"/>
        <v>0</v>
      </c>
      <c r="P14" s="50">
        <f t="shared" si="2"/>
        <v>0</v>
      </c>
      <c r="Q14" s="50">
        <f t="shared" si="3"/>
        <v>0</v>
      </c>
      <c r="R14" s="96">
        <f t="shared" si="4"/>
        <v>0</v>
      </c>
      <c r="S14" s="50">
        <f t="shared" si="5"/>
        <v>0</v>
      </c>
    </row>
    <row r="15" spans="1:19" ht="25.5">
      <c r="A15" s="96"/>
      <c r="B15" s="106" t="s">
        <v>216</v>
      </c>
      <c r="C15" s="115">
        <v>100</v>
      </c>
      <c r="D15" s="115" t="s">
        <v>210</v>
      </c>
      <c r="E15" s="128"/>
      <c r="F15" s="129" t="s">
        <v>211</v>
      </c>
      <c r="G15" s="50"/>
      <c r="H15" s="50"/>
      <c r="I15" s="50"/>
      <c r="J15" s="50"/>
      <c r="K15" s="50"/>
      <c r="L15" s="50"/>
      <c r="M15" s="50"/>
      <c r="N15" s="50">
        <f t="shared" si="0"/>
        <v>0</v>
      </c>
      <c r="O15" s="50">
        <f t="shared" si="1"/>
        <v>0</v>
      </c>
      <c r="P15" s="50">
        <f t="shared" si="2"/>
        <v>0</v>
      </c>
      <c r="Q15" s="50">
        <f t="shared" si="3"/>
        <v>0</v>
      </c>
      <c r="R15" s="96">
        <f t="shared" si="4"/>
        <v>0</v>
      </c>
      <c r="S15" s="50">
        <f t="shared" si="5"/>
        <v>0</v>
      </c>
    </row>
    <row r="16" spans="1:19">
      <c r="A16" s="96"/>
      <c r="B16" s="106" t="s">
        <v>217</v>
      </c>
      <c r="C16" s="115">
        <v>100</v>
      </c>
      <c r="D16" s="115" t="s">
        <v>210</v>
      </c>
      <c r="E16" s="128"/>
      <c r="F16" s="129" t="s">
        <v>211</v>
      </c>
      <c r="G16" s="50"/>
      <c r="H16" s="50"/>
      <c r="I16" s="50"/>
      <c r="J16" s="50"/>
      <c r="K16" s="50"/>
      <c r="L16" s="50"/>
      <c r="M16" s="50"/>
      <c r="N16" s="50">
        <f t="shared" si="0"/>
        <v>0</v>
      </c>
      <c r="O16" s="50">
        <f t="shared" si="1"/>
        <v>0</v>
      </c>
      <c r="P16" s="50">
        <f t="shared" si="2"/>
        <v>0</v>
      </c>
      <c r="Q16" s="50">
        <f t="shared" si="3"/>
        <v>0</v>
      </c>
      <c r="R16" s="96">
        <f t="shared" si="4"/>
        <v>0</v>
      </c>
      <c r="S16" s="50">
        <f t="shared" si="5"/>
        <v>0</v>
      </c>
    </row>
    <row r="17" spans="1:19" ht="25.5">
      <c r="A17" s="96"/>
      <c r="B17" s="106" t="s">
        <v>218</v>
      </c>
      <c r="C17" s="115">
        <v>100</v>
      </c>
      <c r="D17" s="115" t="s">
        <v>210</v>
      </c>
      <c r="E17" s="128"/>
      <c r="F17" s="129" t="s">
        <v>211</v>
      </c>
      <c r="G17" s="50"/>
      <c r="H17" s="50"/>
      <c r="I17" s="50"/>
      <c r="J17" s="50"/>
      <c r="K17" s="50"/>
      <c r="L17" s="50"/>
      <c r="M17" s="50"/>
      <c r="N17" s="50">
        <f t="shared" si="0"/>
        <v>0</v>
      </c>
      <c r="O17" s="50">
        <f t="shared" si="1"/>
        <v>0</v>
      </c>
      <c r="P17" s="50">
        <f t="shared" si="2"/>
        <v>0</v>
      </c>
      <c r="Q17" s="50">
        <f t="shared" si="3"/>
        <v>0</v>
      </c>
      <c r="R17" s="96">
        <f t="shared" si="4"/>
        <v>0</v>
      </c>
      <c r="S17" s="50">
        <f t="shared" si="5"/>
        <v>0</v>
      </c>
    </row>
    <row r="18" spans="1:19" ht="25.5">
      <c r="A18" s="96"/>
      <c r="B18" s="106" t="s">
        <v>219</v>
      </c>
      <c r="C18" s="115">
        <v>100</v>
      </c>
      <c r="D18" s="115" t="s">
        <v>210</v>
      </c>
      <c r="E18" s="128"/>
      <c r="F18" s="129" t="s">
        <v>211</v>
      </c>
      <c r="G18" s="50"/>
      <c r="H18" s="50"/>
      <c r="I18" s="50"/>
      <c r="J18" s="50"/>
      <c r="K18" s="50"/>
      <c r="L18" s="50"/>
      <c r="M18" s="50"/>
      <c r="N18" s="50">
        <f t="shared" si="0"/>
        <v>0</v>
      </c>
      <c r="O18" s="50">
        <f t="shared" si="1"/>
        <v>0</v>
      </c>
      <c r="P18" s="50">
        <f t="shared" si="2"/>
        <v>0</v>
      </c>
      <c r="Q18" s="50">
        <f t="shared" si="3"/>
        <v>0</v>
      </c>
      <c r="R18" s="96">
        <f t="shared" si="4"/>
        <v>0</v>
      </c>
      <c r="S18" s="50">
        <f t="shared" si="5"/>
        <v>0</v>
      </c>
    </row>
    <row r="19" spans="1:19" ht="25.5">
      <c r="A19" s="96"/>
      <c r="B19" s="106" t="s">
        <v>274</v>
      </c>
      <c r="C19" s="115">
        <v>100</v>
      </c>
      <c r="D19" s="115" t="s">
        <v>210</v>
      </c>
      <c r="E19" s="128"/>
      <c r="F19" s="129" t="s">
        <v>211</v>
      </c>
      <c r="G19" s="50"/>
      <c r="H19" s="50"/>
      <c r="I19" s="50"/>
      <c r="J19" s="50"/>
      <c r="K19" s="50"/>
      <c r="L19" s="50"/>
      <c r="M19" s="50"/>
      <c r="N19" s="50">
        <f t="shared" si="0"/>
        <v>0</v>
      </c>
      <c r="O19" s="50">
        <f t="shared" si="1"/>
        <v>0</v>
      </c>
      <c r="P19" s="50">
        <f t="shared" si="2"/>
        <v>0</v>
      </c>
      <c r="Q19" s="50">
        <f t="shared" si="3"/>
        <v>0</v>
      </c>
      <c r="R19" s="96">
        <f t="shared" si="4"/>
        <v>0</v>
      </c>
      <c r="S19" s="50">
        <f t="shared" si="5"/>
        <v>0</v>
      </c>
    </row>
    <row r="20" spans="1:19" ht="25.5">
      <c r="A20" s="96"/>
      <c r="B20" s="106" t="s">
        <v>275</v>
      </c>
      <c r="C20" s="115">
        <v>100</v>
      </c>
      <c r="D20" s="115" t="s">
        <v>210</v>
      </c>
      <c r="E20" s="128"/>
      <c r="F20" s="129" t="s">
        <v>211</v>
      </c>
      <c r="G20" s="50"/>
      <c r="H20" s="50"/>
      <c r="I20" s="50"/>
      <c r="J20" s="50"/>
      <c r="K20" s="50"/>
      <c r="L20" s="50"/>
      <c r="M20" s="50"/>
      <c r="N20" s="50">
        <f t="shared" si="0"/>
        <v>0</v>
      </c>
      <c r="O20" s="50">
        <f t="shared" si="1"/>
        <v>0</v>
      </c>
      <c r="P20" s="50">
        <f t="shared" si="2"/>
        <v>0</v>
      </c>
      <c r="Q20" s="50">
        <f t="shared" si="3"/>
        <v>0</v>
      </c>
      <c r="R20" s="96">
        <f t="shared" si="4"/>
        <v>0</v>
      </c>
      <c r="S20" s="50">
        <f t="shared" si="5"/>
        <v>0</v>
      </c>
    </row>
    <row r="21" spans="1:19" ht="25.5">
      <c r="A21" s="96"/>
      <c r="B21" s="106" t="s">
        <v>276</v>
      </c>
      <c r="C21" s="115">
        <v>100</v>
      </c>
      <c r="D21" s="115" t="s">
        <v>210</v>
      </c>
      <c r="E21" s="115"/>
      <c r="F21" s="129" t="s">
        <v>211</v>
      </c>
      <c r="G21" s="50"/>
      <c r="H21" s="50"/>
      <c r="I21" s="50"/>
      <c r="J21" s="50"/>
      <c r="K21" s="50"/>
      <c r="L21" s="50"/>
      <c r="M21" s="50"/>
      <c r="N21" s="50">
        <f t="shared" si="0"/>
        <v>0</v>
      </c>
      <c r="O21" s="50">
        <f t="shared" si="1"/>
        <v>0</v>
      </c>
      <c r="P21" s="50"/>
      <c r="Q21" s="50">
        <f t="shared" si="3"/>
        <v>0</v>
      </c>
      <c r="R21" s="96"/>
      <c r="S21" s="50"/>
    </row>
    <row r="22" spans="1:19" ht="25.5">
      <c r="A22" s="96"/>
      <c r="B22" s="106" t="s">
        <v>220</v>
      </c>
      <c r="C22" s="115">
        <v>100</v>
      </c>
      <c r="D22" s="115" t="s">
        <v>210</v>
      </c>
      <c r="E22" s="115"/>
      <c r="F22" s="129" t="s">
        <v>211</v>
      </c>
      <c r="G22" s="50"/>
      <c r="H22" s="50"/>
      <c r="I22" s="50"/>
      <c r="J22" s="50"/>
      <c r="K22" s="50"/>
      <c r="L22" s="50"/>
      <c r="M22" s="50"/>
      <c r="N22" s="50">
        <f t="shared" si="0"/>
        <v>0</v>
      </c>
      <c r="O22" s="50">
        <f t="shared" si="1"/>
        <v>0</v>
      </c>
      <c r="P22" s="50">
        <f t="shared" si="2"/>
        <v>0</v>
      </c>
      <c r="Q22" s="50">
        <f t="shared" si="3"/>
        <v>0</v>
      </c>
      <c r="R22" s="96">
        <f t="shared" si="4"/>
        <v>0</v>
      </c>
      <c r="S22" s="50">
        <f t="shared" si="5"/>
        <v>0</v>
      </c>
    </row>
    <row r="23" spans="1:19">
      <c r="A23" s="96"/>
      <c r="B23" s="132" t="s">
        <v>221</v>
      </c>
      <c r="C23" s="133"/>
      <c r="D23" s="133"/>
      <c r="E23" s="134"/>
      <c r="F23" s="135"/>
      <c r="G23" s="136"/>
      <c r="H23" s="136"/>
      <c r="I23" s="136"/>
      <c r="J23" s="136"/>
      <c r="K23" s="136"/>
      <c r="L23" s="136"/>
      <c r="M23" s="136"/>
      <c r="N23" s="136"/>
      <c r="O23" s="136"/>
      <c r="P23" s="136"/>
      <c r="Q23" s="136"/>
      <c r="R23" s="137"/>
      <c r="S23" s="136"/>
    </row>
    <row r="24" spans="1:19">
      <c r="A24" s="96"/>
      <c r="B24" s="106" t="s">
        <v>222</v>
      </c>
      <c r="C24" s="115">
        <v>100</v>
      </c>
      <c r="D24" s="115" t="s">
        <v>210</v>
      </c>
      <c r="E24" s="128"/>
      <c r="F24" s="129" t="s">
        <v>211</v>
      </c>
      <c r="G24" s="50"/>
      <c r="H24" s="50"/>
      <c r="I24" s="50"/>
      <c r="J24" s="50"/>
      <c r="K24" s="50"/>
      <c r="L24" s="50"/>
      <c r="M24" s="50"/>
      <c r="N24" s="50">
        <f t="shared" si="0"/>
        <v>0</v>
      </c>
      <c r="O24" s="50">
        <f t="shared" si="1"/>
        <v>0</v>
      </c>
      <c r="P24" s="50">
        <f t="shared" si="2"/>
        <v>0</v>
      </c>
      <c r="Q24" s="50">
        <f t="shared" si="3"/>
        <v>0</v>
      </c>
      <c r="R24" s="96">
        <f t="shared" si="4"/>
        <v>0</v>
      </c>
      <c r="S24" s="50">
        <f t="shared" si="5"/>
        <v>0</v>
      </c>
    </row>
    <row r="25" spans="1:19">
      <c r="A25" s="96"/>
      <c r="B25" s="106" t="s">
        <v>223</v>
      </c>
      <c r="C25" s="115">
        <v>100</v>
      </c>
      <c r="D25" s="115" t="s">
        <v>210</v>
      </c>
      <c r="E25" s="128"/>
      <c r="F25" s="129" t="s">
        <v>211</v>
      </c>
      <c r="G25" s="50"/>
      <c r="H25" s="50"/>
      <c r="I25" s="50"/>
      <c r="J25" s="50"/>
      <c r="K25" s="50"/>
      <c r="L25" s="50"/>
      <c r="M25" s="50"/>
      <c r="N25" s="50">
        <f t="shared" si="0"/>
        <v>0</v>
      </c>
      <c r="O25" s="50">
        <f t="shared" si="1"/>
        <v>0</v>
      </c>
      <c r="P25" s="50">
        <f t="shared" si="2"/>
        <v>0</v>
      </c>
      <c r="Q25" s="50">
        <f t="shared" si="3"/>
        <v>0</v>
      </c>
      <c r="R25" s="96">
        <f t="shared" si="4"/>
        <v>0</v>
      </c>
      <c r="S25" s="50">
        <f t="shared" si="5"/>
        <v>0</v>
      </c>
    </row>
    <row r="26" spans="1:19">
      <c r="A26" s="96"/>
      <c r="B26" s="106" t="s">
        <v>224</v>
      </c>
      <c r="C26" s="115">
        <v>100</v>
      </c>
      <c r="D26" s="115" t="s">
        <v>210</v>
      </c>
      <c r="E26" s="128"/>
      <c r="F26" s="129" t="s">
        <v>211</v>
      </c>
      <c r="G26" s="50"/>
      <c r="H26" s="50"/>
      <c r="I26" s="50"/>
      <c r="J26" s="50"/>
      <c r="K26" s="50"/>
      <c r="L26" s="50"/>
      <c r="M26" s="50"/>
      <c r="N26" s="50">
        <f t="shared" si="0"/>
        <v>0</v>
      </c>
      <c r="O26" s="50">
        <f t="shared" si="1"/>
        <v>0</v>
      </c>
      <c r="P26" s="50">
        <f t="shared" si="2"/>
        <v>0</v>
      </c>
      <c r="Q26" s="50">
        <f t="shared" si="3"/>
        <v>0</v>
      </c>
      <c r="R26" s="96">
        <f t="shared" si="4"/>
        <v>0</v>
      </c>
      <c r="S26" s="50">
        <f t="shared" si="5"/>
        <v>0</v>
      </c>
    </row>
    <row r="27" spans="1:19">
      <c r="A27" s="96"/>
      <c r="B27" s="106" t="s">
        <v>225</v>
      </c>
      <c r="C27" s="115">
        <v>100</v>
      </c>
      <c r="D27" s="115" t="s">
        <v>210</v>
      </c>
      <c r="E27" s="128"/>
      <c r="F27" s="129" t="s">
        <v>211</v>
      </c>
      <c r="G27" s="50"/>
      <c r="H27" s="50"/>
      <c r="I27" s="50"/>
      <c r="J27" s="50"/>
      <c r="K27" s="50"/>
      <c r="L27" s="50"/>
      <c r="M27" s="50"/>
      <c r="N27" s="50">
        <f t="shared" ref="N27:N38" si="6">SUM(C27*G27)</f>
        <v>0</v>
      </c>
      <c r="O27" s="50">
        <f t="shared" si="1"/>
        <v>0</v>
      </c>
      <c r="P27" s="50">
        <f t="shared" si="2"/>
        <v>0</v>
      </c>
      <c r="Q27" s="50">
        <f t="shared" si="3"/>
        <v>0</v>
      </c>
      <c r="R27" s="96">
        <f t="shared" si="4"/>
        <v>0</v>
      </c>
      <c r="S27" s="50">
        <f t="shared" si="5"/>
        <v>0</v>
      </c>
    </row>
    <row r="28" spans="1:19">
      <c r="A28" s="96"/>
      <c r="B28" s="106" t="s">
        <v>226</v>
      </c>
      <c r="C28" s="115">
        <v>100</v>
      </c>
      <c r="D28" s="115" t="s">
        <v>210</v>
      </c>
      <c r="E28" s="128"/>
      <c r="F28" s="129" t="s">
        <v>211</v>
      </c>
      <c r="G28" s="50"/>
      <c r="H28" s="50"/>
      <c r="I28" s="50"/>
      <c r="J28" s="50"/>
      <c r="K28" s="50"/>
      <c r="L28" s="50"/>
      <c r="M28" s="50"/>
      <c r="N28" s="50">
        <f t="shared" si="6"/>
        <v>0</v>
      </c>
      <c r="O28" s="50">
        <f t="shared" si="1"/>
        <v>0</v>
      </c>
      <c r="P28" s="50">
        <f t="shared" si="2"/>
        <v>0</v>
      </c>
      <c r="Q28" s="50">
        <f t="shared" si="3"/>
        <v>0</v>
      </c>
      <c r="R28" s="96">
        <f t="shared" si="4"/>
        <v>0</v>
      </c>
      <c r="S28" s="50">
        <f t="shared" si="5"/>
        <v>0</v>
      </c>
    </row>
    <row r="29" spans="1:19">
      <c r="A29" s="96"/>
      <c r="B29" s="106" t="s">
        <v>227</v>
      </c>
      <c r="C29" s="115">
        <v>100</v>
      </c>
      <c r="D29" s="115" t="s">
        <v>210</v>
      </c>
      <c r="E29" s="128"/>
      <c r="F29" s="129" t="s">
        <v>211</v>
      </c>
      <c r="G29" s="50"/>
      <c r="H29" s="50"/>
      <c r="I29" s="50"/>
      <c r="J29" s="50"/>
      <c r="K29" s="50"/>
      <c r="L29" s="50"/>
      <c r="M29" s="50"/>
      <c r="N29" s="50">
        <f t="shared" si="6"/>
        <v>0</v>
      </c>
      <c r="O29" s="50">
        <f t="shared" si="1"/>
        <v>0</v>
      </c>
      <c r="P29" s="50">
        <f t="shared" si="2"/>
        <v>0</v>
      </c>
      <c r="Q29" s="50">
        <f t="shared" si="3"/>
        <v>0</v>
      </c>
      <c r="R29" s="96">
        <f t="shared" si="4"/>
        <v>0</v>
      </c>
      <c r="S29" s="50">
        <f t="shared" si="5"/>
        <v>0</v>
      </c>
    </row>
    <row r="30" spans="1:19" ht="13.15" customHeight="1">
      <c r="A30" s="96"/>
      <c r="B30" s="106" t="s">
        <v>277</v>
      </c>
      <c r="C30" s="115">
        <v>100</v>
      </c>
      <c r="D30" s="115" t="s">
        <v>210</v>
      </c>
      <c r="E30" s="128"/>
      <c r="F30" s="129" t="s">
        <v>211</v>
      </c>
      <c r="G30" s="50"/>
      <c r="H30" s="50"/>
      <c r="I30" s="50"/>
      <c r="J30" s="50"/>
      <c r="K30" s="50"/>
      <c r="L30" s="50"/>
      <c r="M30" s="50"/>
      <c r="N30" s="50">
        <f t="shared" si="6"/>
        <v>0</v>
      </c>
      <c r="O30" s="50">
        <f t="shared" si="1"/>
        <v>0</v>
      </c>
      <c r="P30" s="50">
        <f t="shared" si="2"/>
        <v>0</v>
      </c>
      <c r="Q30" s="50">
        <f t="shared" si="3"/>
        <v>0</v>
      </c>
      <c r="R30" s="96">
        <f t="shared" si="4"/>
        <v>0</v>
      </c>
      <c r="S30" s="50">
        <f t="shared" si="5"/>
        <v>0</v>
      </c>
    </row>
    <row r="31" spans="1:19">
      <c r="A31" s="96"/>
      <c r="B31" s="132" t="s">
        <v>228</v>
      </c>
      <c r="C31" s="133"/>
      <c r="D31" s="133"/>
      <c r="E31" s="134"/>
      <c r="F31" s="135"/>
      <c r="G31" s="136"/>
      <c r="H31" s="136"/>
      <c r="I31" s="136"/>
      <c r="J31" s="136"/>
      <c r="K31" s="136"/>
      <c r="L31" s="136"/>
      <c r="M31" s="136"/>
      <c r="N31" s="136"/>
      <c r="O31" s="136"/>
      <c r="P31" s="136"/>
      <c r="Q31" s="136"/>
      <c r="R31" s="137"/>
      <c r="S31" s="136"/>
    </row>
    <row r="32" spans="1:19">
      <c r="A32" s="96"/>
      <c r="B32" s="106" t="s">
        <v>229</v>
      </c>
      <c r="C32" s="115">
        <v>75</v>
      </c>
      <c r="D32" s="115" t="s">
        <v>210</v>
      </c>
      <c r="E32" s="128"/>
      <c r="F32" s="129" t="s">
        <v>211</v>
      </c>
      <c r="G32" s="50"/>
      <c r="H32" s="50"/>
      <c r="I32" s="50"/>
      <c r="J32" s="50"/>
      <c r="K32" s="50"/>
      <c r="L32" s="50"/>
      <c r="M32" s="50"/>
      <c r="N32" s="50">
        <f t="shared" si="6"/>
        <v>0</v>
      </c>
      <c r="O32" s="50">
        <f t="shared" si="1"/>
        <v>0</v>
      </c>
      <c r="P32" s="50">
        <f t="shared" si="2"/>
        <v>0</v>
      </c>
      <c r="Q32" s="50">
        <f t="shared" si="3"/>
        <v>0</v>
      </c>
      <c r="R32" s="96">
        <f t="shared" si="4"/>
        <v>0</v>
      </c>
      <c r="S32" s="50">
        <f t="shared" si="5"/>
        <v>0</v>
      </c>
    </row>
    <row r="33" spans="1:19">
      <c r="A33" s="96"/>
      <c r="B33" s="106" t="s">
        <v>230</v>
      </c>
      <c r="C33" s="115">
        <v>75</v>
      </c>
      <c r="D33" s="115" t="s">
        <v>210</v>
      </c>
      <c r="E33" s="128"/>
      <c r="F33" s="129" t="s">
        <v>211</v>
      </c>
      <c r="G33" s="50"/>
      <c r="H33" s="50"/>
      <c r="I33" s="50"/>
      <c r="J33" s="50"/>
      <c r="K33" s="50"/>
      <c r="L33" s="50"/>
      <c r="M33" s="50"/>
      <c r="N33" s="50">
        <f t="shared" si="6"/>
        <v>0</v>
      </c>
      <c r="O33" s="50">
        <f t="shared" si="1"/>
        <v>0</v>
      </c>
      <c r="P33" s="50">
        <f t="shared" si="2"/>
        <v>0</v>
      </c>
      <c r="Q33" s="50">
        <f t="shared" si="3"/>
        <v>0</v>
      </c>
      <c r="R33" s="96">
        <f t="shared" si="4"/>
        <v>0</v>
      </c>
      <c r="S33" s="50">
        <f t="shared" si="5"/>
        <v>0</v>
      </c>
    </row>
    <row r="34" spans="1:19">
      <c r="A34" s="96"/>
      <c r="B34" s="106" t="s">
        <v>231</v>
      </c>
      <c r="C34" s="115">
        <v>75</v>
      </c>
      <c r="D34" s="115" t="s">
        <v>210</v>
      </c>
      <c r="E34" s="128"/>
      <c r="F34" s="129" t="s">
        <v>211</v>
      </c>
      <c r="G34" s="50"/>
      <c r="H34" s="50"/>
      <c r="I34" s="50"/>
      <c r="J34" s="50"/>
      <c r="K34" s="50"/>
      <c r="L34" s="50"/>
      <c r="M34" s="50"/>
      <c r="N34" s="50">
        <f t="shared" si="6"/>
        <v>0</v>
      </c>
      <c r="O34" s="50">
        <f t="shared" si="1"/>
        <v>0</v>
      </c>
      <c r="P34" s="50">
        <f t="shared" si="2"/>
        <v>0</v>
      </c>
      <c r="Q34" s="50">
        <f t="shared" si="3"/>
        <v>0</v>
      </c>
      <c r="R34" s="96">
        <f t="shared" si="4"/>
        <v>0</v>
      </c>
      <c r="S34" s="50">
        <f t="shared" si="5"/>
        <v>0</v>
      </c>
    </row>
    <row r="35" spans="1:19" ht="13.15" customHeight="1">
      <c r="A35" s="96"/>
      <c r="B35" s="106" t="s">
        <v>232</v>
      </c>
      <c r="C35" s="115">
        <v>75</v>
      </c>
      <c r="D35" s="115" t="s">
        <v>210</v>
      </c>
      <c r="E35" s="128"/>
      <c r="F35" s="129" t="s">
        <v>211</v>
      </c>
      <c r="G35" s="50"/>
      <c r="H35" s="50"/>
      <c r="I35" s="50"/>
      <c r="J35" s="50"/>
      <c r="K35" s="50"/>
      <c r="L35" s="50"/>
      <c r="M35" s="50"/>
      <c r="N35" s="50">
        <f t="shared" si="6"/>
        <v>0</v>
      </c>
      <c r="O35" s="50">
        <f t="shared" si="1"/>
        <v>0</v>
      </c>
      <c r="P35" s="50">
        <f t="shared" si="2"/>
        <v>0</v>
      </c>
      <c r="Q35" s="50">
        <f t="shared" si="3"/>
        <v>0</v>
      </c>
      <c r="R35" s="96">
        <f t="shared" si="4"/>
        <v>0</v>
      </c>
      <c r="S35" s="50">
        <f t="shared" si="5"/>
        <v>0</v>
      </c>
    </row>
    <row r="36" spans="1:19">
      <c r="A36" s="96"/>
      <c r="B36" s="106" t="s">
        <v>233</v>
      </c>
      <c r="C36" s="115">
        <v>75</v>
      </c>
      <c r="D36" s="115" t="s">
        <v>210</v>
      </c>
      <c r="E36" s="128"/>
      <c r="F36" s="129" t="s">
        <v>211</v>
      </c>
      <c r="G36" s="50"/>
      <c r="H36" s="50"/>
      <c r="I36" s="50"/>
      <c r="J36" s="50"/>
      <c r="K36" s="50"/>
      <c r="L36" s="50"/>
      <c r="M36" s="50"/>
      <c r="N36" s="50">
        <f t="shared" si="6"/>
        <v>0</v>
      </c>
      <c r="O36" s="50">
        <f t="shared" si="1"/>
        <v>0</v>
      </c>
      <c r="P36" s="50">
        <f t="shared" si="2"/>
        <v>0</v>
      </c>
      <c r="Q36" s="50">
        <f t="shared" si="3"/>
        <v>0</v>
      </c>
      <c r="R36" s="96">
        <f t="shared" si="4"/>
        <v>0</v>
      </c>
      <c r="S36" s="50">
        <f t="shared" si="5"/>
        <v>0</v>
      </c>
    </row>
    <row r="37" spans="1:19" ht="25.5">
      <c r="A37" s="96"/>
      <c r="B37" s="106" t="s">
        <v>234</v>
      </c>
      <c r="C37" s="115">
        <v>100</v>
      </c>
      <c r="D37" s="115" t="s">
        <v>210</v>
      </c>
      <c r="E37" s="128"/>
      <c r="F37" s="129" t="s">
        <v>211</v>
      </c>
      <c r="G37" s="50"/>
      <c r="H37" s="50"/>
      <c r="I37" s="50"/>
      <c r="J37" s="50"/>
      <c r="K37" s="50"/>
      <c r="L37" s="50"/>
      <c r="M37" s="50"/>
      <c r="N37" s="50">
        <f t="shared" si="6"/>
        <v>0</v>
      </c>
      <c r="O37" s="50">
        <f t="shared" si="1"/>
        <v>0</v>
      </c>
      <c r="P37" s="50">
        <f t="shared" si="2"/>
        <v>0</v>
      </c>
      <c r="Q37" s="50">
        <f t="shared" si="3"/>
        <v>0</v>
      </c>
      <c r="R37" s="96">
        <f t="shared" si="4"/>
        <v>0</v>
      </c>
      <c r="S37" s="50">
        <f t="shared" si="5"/>
        <v>0</v>
      </c>
    </row>
    <row r="38" spans="1:19" ht="25.5">
      <c r="A38" s="96"/>
      <c r="B38" s="106" t="s">
        <v>235</v>
      </c>
      <c r="C38" s="115">
        <v>100</v>
      </c>
      <c r="D38" s="115" t="s">
        <v>210</v>
      </c>
      <c r="E38" s="128"/>
      <c r="F38" s="129" t="s">
        <v>211</v>
      </c>
      <c r="G38" s="50"/>
      <c r="H38" s="50"/>
      <c r="I38" s="50"/>
      <c r="J38" s="50"/>
      <c r="K38" s="50"/>
      <c r="L38" s="50"/>
      <c r="M38" s="50"/>
      <c r="N38" s="50">
        <f t="shared" si="6"/>
        <v>0</v>
      </c>
      <c r="O38" s="50">
        <f t="shared" si="1"/>
        <v>0</v>
      </c>
      <c r="P38" s="50">
        <f t="shared" si="2"/>
        <v>0</v>
      </c>
      <c r="Q38" s="50">
        <f t="shared" si="3"/>
        <v>0</v>
      </c>
      <c r="R38" s="96">
        <f t="shared" si="4"/>
        <v>0</v>
      </c>
      <c r="S38" s="50">
        <f t="shared" si="5"/>
        <v>0</v>
      </c>
    </row>
    <row r="39" spans="1:19">
      <c r="B39" s="140"/>
      <c r="C39" s="100"/>
      <c r="D39" s="100"/>
      <c r="E39" s="100"/>
      <c r="F39" s="138"/>
    </row>
    <row r="40" spans="1:19">
      <c r="B40" s="140"/>
      <c r="C40" s="100"/>
      <c r="D40" s="100"/>
      <c r="E40" s="100"/>
      <c r="F40" s="138"/>
      <c r="M40" s="139" t="s">
        <v>236</v>
      </c>
      <c r="N40" s="139">
        <f>SUM(N10:N38)</f>
        <v>0</v>
      </c>
      <c r="O40" s="139">
        <f t="shared" ref="O40:S40" si="7">SUM(O10:O38)</f>
        <v>0</v>
      </c>
      <c r="P40" s="139">
        <f t="shared" si="7"/>
        <v>0</v>
      </c>
      <c r="Q40" s="139">
        <f t="shared" si="7"/>
        <v>0</v>
      </c>
      <c r="R40" s="139">
        <f t="shared" si="7"/>
        <v>0</v>
      </c>
      <c r="S40" s="139">
        <f t="shared" si="7"/>
        <v>0</v>
      </c>
    </row>
    <row r="41" spans="1:19">
      <c r="B41" s="140"/>
      <c r="C41" s="100"/>
      <c r="D41" s="100"/>
      <c r="E41" s="100"/>
      <c r="F41" s="138"/>
    </row>
    <row r="42" spans="1:19">
      <c r="B42" s="140"/>
      <c r="C42" s="100"/>
      <c r="D42" s="100"/>
      <c r="E42" s="100"/>
      <c r="F42" s="138"/>
    </row>
    <row r="43" spans="1:19">
      <c r="B43" s="140"/>
      <c r="C43" s="100"/>
      <c r="D43" s="100"/>
      <c r="E43" s="100"/>
      <c r="F43" s="138"/>
    </row>
    <row r="44" spans="1:19">
      <c r="B44" s="140"/>
      <c r="C44" s="100"/>
      <c r="D44" s="100"/>
      <c r="E44" s="100"/>
      <c r="F44" s="138"/>
    </row>
    <row r="46" spans="1:19" ht="13.5" thickBot="1"/>
    <row r="47" spans="1:19" ht="25.5">
      <c r="B47" s="73" t="s">
        <v>120</v>
      </c>
      <c r="C47" s="122" t="s">
        <v>116</v>
      </c>
      <c r="D47" s="123" t="s">
        <v>3</v>
      </c>
      <c r="E47" s="123" t="s">
        <v>117</v>
      </c>
      <c r="F47" s="123" t="s">
        <v>5</v>
      </c>
      <c r="G47" s="123" t="s">
        <v>6</v>
      </c>
      <c r="H47" s="123" t="s">
        <v>7</v>
      </c>
      <c r="I47" s="123" t="s">
        <v>8</v>
      </c>
    </row>
    <row r="48" spans="1:19">
      <c r="B48" s="74" t="s">
        <v>118</v>
      </c>
      <c r="C48" s="116">
        <f>SUM(C10:C38)*2</f>
        <v>5950</v>
      </c>
      <c r="D48" s="116">
        <f t="shared" ref="D48:I48" si="8">N40</f>
        <v>0</v>
      </c>
      <c r="E48" s="116">
        <f t="shared" si="8"/>
        <v>0</v>
      </c>
      <c r="F48" s="116">
        <f t="shared" si="8"/>
        <v>0</v>
      </c>
      <c r="G48" s="95">
        <f t="shared" si="8"/>
        <v>0</v>
      </c>
      <c r="H48" s="116">
        <f t="shared" si="8"/>
        <v>0</v>
      </c>
      <c r="I48" s="116">
        <f t="shared" si="8"/>
        <v>0</v>
      </c>
    </row>
    <row r="49" spans="1:11" ht="13.5" thickBot="1">
      <c r="B49" s="75" t="s">
        <v>119</v>
      </c>
      <c r="C49" s="124">
        <v>0.4</v>
      </c>
      <c r="D49" s="125">
        <f>C49*D48/C48</f>
        <v>0</v>
      </c>
      <c r="E49" s="126">
        <f>C49*E48/C48</f>
        <v>0</v>
      </c>
      <c r="F49" s="125">
        <f>C49*F48/C48</f>
        <v>0</v>
      </c>
      <c r="G49" s="126">
        <f>C49*G48/C48</f>
        <v>0</v>
      </c>
      <c r="H49" s="125">
        <f>C49*H48/C48</f>
        <v>0</v>
      </c>
      <c r="I49" s="125">
        <f>C49*I48/C48</f>
        <v>0</v>
      </c>
    </row>
    <row r="50" spans="1:11">
      <c r="B50" s="76"/>
    </row>
    <row r="51" spans="1:11">
      <c r="B51" s="76"/>
    </row>
    <row r="53" spans="1:11" ht="33" customHeight="1">
      <c r="A53" s="145" t="s">
        <v>33</v>
      </c>
      <c r="B53" s="145"/>
      <c r="C53" s="145"/>
      <c r="D53" s="145"/>
      <c r="E53" s="145"/>
      <c r="F53" s="145"/>
      <c r="G53" s="145"/>
      <c r="H53" s="145"/>
      <c r="I53" s="145"/>
      <c r="J53" s="145"/>
      <c r="K53" s="145"/>
    </row>
    <row r="65" spans="2:2">
      <c r="B65" s="77"/>
    </row>
    <row r="66" spans="2:2">
      <c r="B66" s="77"/>
    </row>
    <row r="67" spans="2:2">
      <c r="B67" s="77"/>
    </row>
    <row r="68" spans="2:2">
      <c r="B68" s="77"/>
    </row>
    <row r="69" spans="2:2">
      <c r="B69" s="77"/>
    </row>
    <row r="70" spans="2:2">
      <c r="B70" s="77"/>
    </row>
    <row r="71" spans="2:2">
      <c r="B71" s="77"/>
    </row>
    <row r="85" spans="2:2">
      <c r="B85" s="77"/>
    </row>
    <row r="86" spans="2:2">
      <c r="B86" s="77"/>
    </row>
    <row r="87" spans="2:2">
      <c r="B87" s="77"/>
    </row>
    <row r="93" spans="2:2">
      <c r="B93" s="77"/>
    </row>
    <row r="115" spans="2:2">
      <c r="B115" s="77"/>
    </row>
  </sheetData>
  <mergeCells count="11">
    <mergeCell ref="A53:K53"/>
    <mergeCell ref="A1:A4"/>
    <mergeCell ref="B1:O4"/>
    <mergeCell ref="P1:Q1"/>
    <mergeCell ref="R1:S1"/>
    <mergeCell ref="P2:Q2"/>
    <mergeCell ref="R2:S2"/>
    <mergeCell ref="P3:Q3"/>
    <mergeCell ref="R3:S3"/>
    <mergeCell ref="P4:Q4"/>
    <mergeCell ref="R4:S4"/>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F0708-9E9E-4498-A79D-F6BD323B8280}">
  <dimension ref="A1:Q22"/>
  <sheetViews>
    <sheetView showWhiteSpace="0" topLeftCell="A7" zoomScaleNormal="100" workbookViewId="0">
      <selection activeCell="C14" sqref="C14"/>
    </sheetView>
  </sheetViews>
  <sheetFormatPr defaultColWidth="13.85546875" defaultRowHeight="12.75"/>
  <cols>
    <col min="1" max="1" width="14.140625" style="3" customWidth="1"/>
    <col min="2" max="2" width="32" style="3" customWidth="1"/>
    <col min="3" max="3" width="7.42578125" style="3" customWidth="1"/>
    <col min="4" max="4" width="12" style="3" customWidth="1"/>
    <col min="5" max="6" width="10.28515625" style="3" bestFit="1" customWidth="1"/>
    <col min="7" max="7" width="10.5703125" style="3" bestFit="1" customWidth="1"/>
    <col min="8" max="10" width="10.28515625" style="3" bestFit="1" customWidth="1"/>
    <col min="11" max="11" width="18.42578125" style="3" customWidth="1"/>
    <col min="12" max="13" width="11.85546875" style="3" bestFit="1" customWidth="1"/>
    <col min="14" max="14" width="10.85546875" style="3" customWidth="1"/>
    <col min="15" max="15" width="11.85546875" style="3" bestFit="1" customWidth="1"/>
    <col min="16" max="16" width="11.85546875" style="3" customWidth="1"/>
    <col min="17" max="17" width="11.85546875" style="3" bestFit="1" customWidth="1"/>
    <col min="18" max="16384" width="13.85546875" style="3"/>
  </cols>
  <sheetData>
    <row r="1" spans="1:17" ht="16.5" customHeight="1">
      <c r="A1" s="142"/>
      <c r="B1" s="143" t="s">
        <v>39</v>
      </c>
      <c r="C1" s="143"/>
      <c r="D1" s="143"/>
      <c r="E1" s="143"/>
      <c r="F1" s="143"/>
      <c r="G1" s="143"/>
      <c r="H1" s="143"/>
      <c r="I1" s="143"/>
      <c r="J1" s="143"/>
      <c r="K1" s="143"/>
      <c r="L1" s="143"/>
      <c r="M1" s="143"/>
      <c r="N1" s="166" t="s">
        <v>25</v>
      </c>
      <c r="O1" s="166"/>
      <c r="P1" s="167" t="s">
        <v>32</v>
      </c>
      <c r="Q1" s="167"/>
    </row>
    <row r="2" spans="1:17" ht="16.5" customHeight="1">
      <c r="A2" s="142"/>
      <c r="B2" s="143"/>
      <c r="C2" s="143"/>
      <c r="D2" s="143"/>
      <c r="E2" s="143"/>
      <c r="F2" s="143"/>
      <c r="G2" s="143"/>
      <c r="H2" s="143"/>
      <c r="I2" s="143"/>
      <c r="J2" s="143"/>
      <c r="K2" s="143"/>
      <c r="L2" s="143"/>
      <c r="M2" s="143"/>
      <c r="N2" s="166" t="s">
        <v>26</v>
      </c>
      <c r="O2" s="166"/>
      <c r="P2" s="167" t="s">
        <v>31</v>
      </c>
      <c r="Q2" s="168"/>
    </row>
    <row r="3" spans="1:17" ht="16.5" customHeight="1">
      <c r="A3" s="142"/>
      <c r="B3" s="143"/>
      <c r="C3" s="143"/>
      <c r="D3" s="143"/>
      <c r="E3" s="143"/>
      <c r="F3" s="143"/>
      <c r="G3" s="143"/>
      <c r="H3" s="143"/>
      <c r="I3" s="143"/>
      <c r="J3" s="143"/>
      <c r="K3" s="143"/>
      <c r="L3" s="143"/>
      <c r="M3" s="143"/>
      <c r="N3" s="166" t="s">
        <v>27</v>
      </c>
      <c r="O3" s="166"/>
      <c r="P3" s="169" t="s">
        <v>38</v>
      </c>
      <c r="Q3" s="170"/>
    </row>
    <row r="4" spans="1:17" ht="16.5" customHeight="1">
      <c r="A4" s="142"/>
      <c r="B4" s="143"/>
      <c r="C4" s="143"/>
      <c r="D4" s="143"/>
      <c r="E4" s="143"/>
      <c r="F4" s="143"/>
      <c r="G4" s="143"/>
      <c r="H4" s="143"/>
      <c r="I4" s="143"/>
      <c r="J4" s="143"/>
      <c r="K4" s="143"/>
      <c r="L4" s="143"/>
      <c r="M4" s="143"/>
      <c r="N4" s="166" t="s">
        <v>28</v>
      </c>
      <c r="O4" s="166"/>
      <c r="P4" s="171">
        <v>45901</v>
      </c>
      <c r="Q4" s="172"/>
    </row>
    <row r="5" spans="1:17" ht="16.5" customHeight="1"/>
    <row r="6" spans="1:17" ht="28.5" customHeight="1">
      <c r="A6" s="22" t="s">
        <v>16</v>
      </c>
      <c r="B6" s="6"/>
      <c r="E6" s="4"/>
      <c r="F6" s="4"/>
      <c r="G6" s="4"/>
      <c r="H6" s="4"/>
      <c r="I6" s="4"/>
      <c r="J6" s="4"/>
    </row>
    <row r="7" spans="1:17" ht="13.5" thickBot="1">
      <c r="E7" s="4"/>
      <c r="F7" s="4"/>
      <c r="G7" s="4"/>
      <c r="H7" s="4"/>
      <c r="I7" s="4"/>
      <c r="J7" s="4"/>
    </row>
    <row r="8" spans="1:17" ht="25.5">
      <c r="A8" s="13" t="s">
        <v>0</v>
      </c>
      <c r="B8" s="14" t="s">
        <v>24</v>
      </c>
      <c r="C8" s="15" t="s">
        <v>2</v>
      </c>
      <c r="D8" s="16" t="s">
        <v>15</v>
      </c>
      <c r="E8" s="17" t="s">
        <v>3</v>
      </c>
      <c r="F8" s="17" t="s">
        <v>4</v>
      </c>
      <c r="G8" s="17" t="s">
        <v>5</v>
      </c>
      <c r="H8" s="17" t="s">
        <v>6</v>
      </c>
      <c r="I8" s="17" t="s">
        <v>7</v>
      </c>
      <c r="J8" s="17" t="s">
        <v>8</v>
      </c>
      <c r="K8" s="18" t="s">
        <v>1</v>
      </c>
      <c r="L8" s="19" t="s">
        <v>9</v>
      </c>
      <c r="M8" s="20" t="s">
        <v>10</v>
      </c>
      <c r="N8" s="20" t="s">
        <v>11</v>
      </c>
      <c r="O8" s="20" t="s">
        <v>12</v>
      </c>
      <c r="P8" s="20" t="s">
        <v>13</v>
      </c>
      <c r="Q8" s="21" t="s">
        <v>14</v>
      </c>
    </row>
    <row r="9" spans="1:17" ht="28.5" customHeight="1">
      <c r="A9" s="173" t="s">
        <v>280</v>
      </c>
      <c r="B9" s="174"/>
      <c r="C9" s="175">
        <v>0.9</v>
      </c>
      <c r="D9" s="8"/>
      <c r="E9" s="2"/>
      <c r="F9" s="2"/>
      <c r="G9" s="2"/>
      <c r="H9" s="2"/>
      <c r="I9" s="2"/>
      <c r="J9" s="2"/>
      <c r="K9" s="2"/>
      <c r="L9" s="29">
        <f t="shared" ref="L9:L13" si="0">E9*C9</f>
        <v>0</v>
      </c>
      <c r="M9" s="9">
        <f>C9*F9</f>
        <v>0</v>
      </c>
      <c r="N9" s="9">
        <f>G9*C9</f>
        <v>0</v>
      </c>
      <c r="O9" s="9">
        <f>H9*C9</f>
        <v>0</v>
      </c>
      <c r="P9" s="9">
        <f>I9*C9</f>
        <v>0</v>
      </c>
      <c r="Q9" s="9">
        <f>J9*C9</f>
        <v>0</v>
      </c>
    </row>
    <row r="10" spans="1:17">
      <c r="A10" s="176" t="s">
        <v>281</v>
      </c>
      <c r="B10" s="177" t="s">
        <v>282</v>
      </c>
      <c r="C10" s="2"/>
      <c r="D10" s="1"/>
      <c r="E10" s="2"/>
      <c r="F10" s="2"/>
      <c r="G10" s="2"/>
      <c r="H10" s="2"/>
      <c r="I10" s="2"/>
      <c r="J10" s="2"/>
      <c r="K10" s="2"/>
      <c r="L10" s="29">
        <f t="shared" si="0"/>
        <v>0</v>
      </c>
      <c r="M10" s="9">
        <f t="shared" ref="M10:M13" si="1">C10*F10</f>
        <v>0</v>
      </c>
      <c r="N10" s="9">
        <f t="shared" ref="N10:N13" si="2">G10*C10</f>
        <v>0</v>
      </c>
      <c r="O10" s="9">
        <f t="shared" ref="O10:O13" si="3">H10*C10</f>
        <v>0</v>
      </c>
      <c r="P10" s="9">
        <f t="shared" ref="P10:P13" si="4">I10*C10</f>
        <v>0</v>
      </c>
      <c r="Q10" s="9">
        <f t="shared" ref="Q10:Q13" si="5">J10*C10</f>
        <v>0</v>
      </c>
    </row>
    <row r="11" spans="1:17" ht="165.75" customHeight="1">
      <c r="A11" s="178" t="s">
        <v>284</v>
      </c>
      <c r="B11" s="179"/>
      <c r="C11" s="180">
        <v>0.05</v>
      </c>
      <c r="D11" s="32"/>
      <c r="E11" s="28"/>
      <c r="F11" s="28"/>
      <c r="G11" s="28"/>
      <c r="H11" s="28"/>
      <c r="I11" s="28"/>
      <c r="J11" s="28"/>
      <c r="K11" s="28"/>
      <c r="L11" s="29">
        <f t="shared" si="0"/>
        <v>0</v>
      </c>
      <c r="M11" s="9">
        <f t="shared" si="1"/>
        <v>0</v>
      </c>
      <c r="N11" s="9">
        <f t="shared" si="2"/>
        <v>0</v>
      </c>
      <c r="O11" s="9">
        <f t="shared" si="3"/>
        <v>0</v>
      </c>
      <c r="P11" s="9">
        <f t="shared" si="4"/>
        <v>0</v>
      </c>
      <c r="Q11" s="9">
        <f t="shared" si="5"/>
        <v>0</v>
      </c>
    </row>
    <row r="12" spans="1:17">
      <c r="A12" s="181" t="s">
        <v>283</v>
      </c>
      <c r="B12" s="182" t="s">
        <v>17</v>
      </c>
      <c r="C12" s="28"/>
      <c r="D12" s="32"/>
      <c r="E12" s="28"/>
      <c r="F12" s="28"/>
      <c r="G12" s="28"/>
      <c r="H12" s="28"/>
      <c r="I12" s="28"/>
      <c r="J12" s="28"/>
      <c r="K12" s="28"/>
      <c r="L12" s="29">
        <f t="shared" si="0"/>
        <v>0</v>
      </c>
      <c r="M12" s="9">
        <f t="shared" si="1"/>
        <v>0</v>
      </c>
      <c r="N12" s="9">
        <f t="shared" si="2"/>
        <v>0</v>
      </c>
      <c r="O12" s="9">
        <f t="shared" si="3"/>
        <v>0</v>
      </c>
      <c r="P12" s="9">
        <f t="shared" si="4"/>
        <v>0</v>
      </c>
      <c r="Q12" s="9">
        <f t="shared" si="5"/>
        <v>0</v>
      </c>
    </row>
    <row r="13" spans="1:17" ht="231" customHeight="1">
      <c r="A13" s="178" t="s">
        <v>285</v>
      </c>
      <c r="B13" s="179"/>
      <c r="C13" s="180">
        <v>0.05</v>
      </c>
      <c r="D13" s="29"/>
      <c r="E13" s="28"/>
      <c r="F13" s="28"/>
      <c r="G13" s="28"/>
      <c r="H13" s="28"/>
      <c r="I13" s="28"/>
      <c r="J13" s="28"/>
      <c r="K13" s="28"/>
      <c r="L13" s="29">
        <f t="shared" si="0"/>
        <v>0</v>
      </c>
      <c r="M13" s="9">
        <f t="shared" si="1"/>
        <v>0</v>
      </c>
      <c r="N13" s="9">
        <f t="shared" si="2"/>
        <v>0</v>
      </c>
      <c r="O13" s="9">
        <f t="shared" si="3"/>
        <v>0</v>
      </c>
      <c r="P13" s="9">
        <f t="shared" si="4"/>
        <v>0</v>
      </c>
      <c r="Q13" s="9">
        <f t="shared" si="5"/>
        <v>0</v>
      </c>
    </row>
    <row r="14" spans="1:17" ht="13.5" thickBot="1">
      <c r="A14" s="10"/>
      <c r="B14" s="1"/>
      <c r="C14" s="175">
        <f>SUM(C9,C11,C13)</f>
        <v>1</v>
      </c>
      <c r="D14" s="9"/>
      <c r="E14" s="2"/>
      <c r="F14" s="2"/>
      <c r="G14" s="2"/>
      <c r="H14" s="2"/>
      <c r="I14" s="2"/>
      <c r="J14" s="2"/>
      <c r="K14" s="2"/>
      <c r="L14" s="9"/>
      <c r="M14" s="9"/>
      <c r="N14" s="9"/>
      <c r="O14" s="9"/>
      <c r="P14" s="9"/>
      <c r="Q14" s="9"/>
    </row>
    <row r="15" spans="1:17" ht="13.5" thickBot="1">
      <c r="B15" s="11"/>
      <c r="L15" s="12">
        <f>SUM(L12:L14)</f>
        <v>0</v>
      </c>
      <c r="M15" s="12">
        <f>SUM(M12:M14)</f>
        <v>0</v>
      </c>
      <c r="N15" s="12">
        <f>SUM(N12:N14)</f>
        <v>0</v>
      </c>
      <c r="O15" s="12">
        <f>SUM(O12:O14)</f>
        <v>0</v>
      </c>
      <c r="P15" s="12">
        <f>SUM(P12:P14)</f>
        <v>0</v>
      </c>
      <c r="Q15" s="12">
        <f>SUM(Q12:Q14)</f>
        <v>0</v>
      </c>
    </row>
    <row r="16" spans="1:17" ht="26.25" thickBot="1">
      <c r="B16" s="30"/>
      <c r="C16" s="31"/>
      <c r="D16" s="33"/>
      <c r="L16" s="7" t="s">
        <v>18</v>
      </c>
      <c r="M16" s="7" t="s">
        <v>19</v>
      </c>
      <c r="N16" s="7" t="s">
        <v>20</v>
      </c>
      <c r="O16" s="7" t="s">
        <v>21</v>
      </c>
      <c r="P16" s="7" t="s">
        <v>22</v>
      </c>
      <c r="Q16" s="7" t="s">
        <v>23</v>
      </c>
    </row>
    <row r="22" spans="1:9" ht="34.5" customHeight="1">
      <c r="A22" s="165" t="s">
        <v>33</v>
      </c>
      <c r="B22" s="165"/>
      <c r="C22" s="165"/>
      <c r="D22" s="165"/>
      <c r="E22" s="165"/>
      <c r="F22" s="165"/>
      <c r="G22" s="165"/>
      <c r="H22" s="165"/>
      <c r="I22" s="165"/>
    </row>
  </sheetData>
  <mergeCells count="15">
    <mergeCell ref="A22:I22"/>
    <mergeCell ref="A1:A4"/>
    <mergeCell ref="B1:M4"/>
    <mergeCell ref="N1:O1"/>
    <mergeCell ref="P1:Q1"/>
    <mergeCell ref="N2:O2"/>
    <mergeCell ref="P2:Q2"/>
    <mergeCell ref="N3:O3"/>
    <mergeCell ref="P3:Q3"/>
    <mergeCell ref="N4:O4"/>
    <mergeCell ref="P4:Q4"/>
    <mergeCell ref="A9:B9"/>
    <mergeCell ref="A10:B10"/>
    <mergeCell ref="A11:B11"/>
    <mergeCell ref="A13:B13"/>
  </mergeCells>
  <pageMargins left="0.35433070866141703" right="0.31496062992126" top="0.78740157480314998" bottom="0.511811023622047" header="0.27559055118110198" footer="0.27559055118110198"/>
  <pageSetup paperSize="9" scale="66" orientation="landscape" r:id="rId1"/>
  <headerFooter alignWithMargins="0">
    <oddFooter xml:space="preserve">&amp;CThis document is the property of Mobile Interim Company 1 S.A.L., it cannot be diffused externally without the prior approval of the management
</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D56A-B01E-45D9-8752-B3C02F6FCB82}">
  <dimension ref="C6:H10"/>
  <sheetViews>
    <sheetView workbookViewId="0">
      <selection activeCell="C12" sqref="C12"/>
    </sheetView>
  </sheetViews>
  <sheetFormatPr defaultRowHeight="12.75"/>
  <cols>
    <col min="3" max="3" width="26.5703125" bestFit="1" customWidth="1"/>
    <col min="4" max="8" width="9.85546875" bestFit="1" customWidth="1"/>
  </cols>
  <sheetData>
    <row r="6" spans="3:8" ht="13.5" thickBot="1"/>
    <row r="7" spans="3:8" ht="15.75" thickBot="1">
      <c r="D7" s="183" t="s">
        <v>3</v>
      </c>
      <c r="E7" s="184" t="s">
        <v>4</v>
      </c>
      <c r="F7" s="184" t="s">
        <v>5</v>
      </c>
      <c r="G7" s="184" t="s">
        <v>6</v>
      </c>
      <c r="H7" s="185" t="s">
        <v>7</v>
      </c>
    </row>
    <row r="8" spans="3:8" ht="15.75" thickBot="1">
      <c r="C8" s="186" t="s">
        <v>287</v>
      </c>
      <c r="D8" s="187"/>
      <c r="E8" s="188"/>
      <c r="F8" s="188"/>
      <c r="G8" s="188"/>
      <c r="H8" s="189"/>
    </row>
    <row r="9" spans="3:8" ht="15.75" thickBot="1">
      <c r="C9" s="186" t="s">
        <v>288</v>
      </c>
      <c r="D9" s="187"/>
      <c r="E9" s="188"/>
      <c r="F9" s="188"/>
      <c r="G9" s="188"/>
      <c r="H9" s="189"/>
    </row>
    <row r="10" spans="3:8" ht="15.75" thickBot="1">
      <c r="C10" s="186" t="s">
        <v>286</v>
      </c>
      <c r="D10" s="187"/>
      <c r="E10" s="188"/>
      <c r="F10" s="188"/>
      <c r="G10" s="188"/>
      <c r="H10" s="18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c56f322b-30fb-45c8-9c12-2960e0b8b42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62C7B40D856164EB97E73996FCF8F32" ma:contentTypeVersion="10" ma:contentTypeDescription="Create a new document." ma:contentTypeScope="" ma:versionID="2561e468d9463d6301cb41d7144d39f2">
  <xsd:schema xmlns:xsd="http://www.w3.org/2001/XMLSchema" xmlns:xs="http://www.w3.org/2001/XMLSchema" xmlns:p="http://schemas.microsoft.com/office/2006/metadata/properties" xmlns:ns3="c56f322b-30fb-45c8-9c12-2960e0b8b420" targetNamespace="http://schemas.microsoft.com/office/2006/metadata/properties" ma:root="true" ma:fieldsID="49a0b563ce0a8bdb880f3df3bb4f147b" ns3:_="">
    <xsd:import namespace="c56f322b-30fb-45c8-9c12-2960e0b8b420"/>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_activity" minOccurs="0"/>
                <xsd:element ref="ns3:MediaServiceSystemTags"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6f322b-30fb-45c8-9c12-2960e0b8b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_activity" ma:index="13" nillable="true" ma:displayName="_activity" ma:hidden="true" ma:internalName="_activity">
      <xsd:simpleType>
        <xsd:restriction base="dms:Note"/>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00CE3B-AF12-4476-84C6-9E2D88A7E5BC}">
  <ds:schemaRefs>
    <ds:schemaRef ds:uri="http://schemas.microsoft.com/sharepoint/v3/contenttype/forms"/>
  </ds:schemaRefs>
</ds:datastoreItem>
</file>

<file path=customXml/itemProps2.xml><?xml version="1.0" encoding="utf-8"?>
<ds:datastoreItem xmlns:ds="http://schemas.openxmlformats.org/officeDocument/2006/customXml" ds:itemID="{C5DCECCF-4929-4456-8B16-5C42DC87FE65}">
  <ds:schemaRefs>
    <ds:schemaRef ds:uri="http://purl.org/dc/terms/"/>
    <ds:schemaRef ds:uri="http://purl.org/dc/dcmitype/"/>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c56f322b-30fb-45c8-9c12-2960e0b8b420"/>
    <ds:schemaRef ds:uri="http://purl.org/dc/elements/1.1/"/>
  </ds:schemaRefs>
</ds:datastoreItem>
</file>

<file path=customXml/itemProps3.xml><?xml version="1.0" encoding="utf-8"?>
<ds:datastoreItem xmlns:ds="http://schemas.openxmlformats.org/officeDocument/2006/customXml" ds:itemID="{847042DE-AC7A-461D-8901-C067CBD4BC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6f322b-30fb-45c8-9c12-2960e0b8b4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Grade of Compliance Range</vt:lpstr>
      <vt:lpstr>Technical Scoring</vt:lpstr>
      <vt:lpstr>Fraud Requirements</vt:lpstr>
      <vt:lpstr>Commercial Scoring</vt:lpstr>
      <vt:lpstr>Evaluation Method</vt:lpstr>
      <vt:lpstr>'Commercial Scoring'!Print_Area</vt:lpstr>
      <vt:lpstr>'Grade of Compliance Range'!Print_Area</vt:lpstr>
      <vt:lpstr>'Technical Scoring'!Print_Area</vt:lpstr>
      <vt:lpstr>'Commercial Scoring'!Print_Titles</vt:lpstr>
      <vt:lpstr>'Technical Scoring'!Print_Titles</vt:lpstr>
    </vt:vector>
  </TitlesOfParts>
  <Company>MIC1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RFT or RFQ Scoring Sheet</dc:title>
  <dc:creator>RANA ABDEL KARIM</dc:creator>
  <cp:lastModifiedBy>HALA CHAMSEDDINE</cp:lastModifiedBy>
  <cp:lastPrinted>2024-05-24T06:35:11Z</cp:lastPrinted>
  <dcterms:created xsi:type="dcterms:W3CDTF">2008-10-30T09:34:49Z</dcterms:created>
  <dcterms:modified xsi:type="dcterms:W3CDTF">2026-01-08T11:06:28Z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0x010100C62C7B40D856164EB97E73996FCF8F32</vt:lpwstr>
  </property>
</Properties>
</file>